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5" yWindow="0" windowWidth="16380" windowHeight="8205" tabRatio="885" firstSheet="1" activeTab="1"/>
  </bookViews>
  <sheets>
    <sheet name="Instrucciones" sheetId="1" r:id="rId1"/>
    <sheet name="1. Priorización" sheetId="2" r:id="rId2"/>
    <sheet name="2. Gestión Académica" sheetId="3" r:id="rId3"/>
    <sheet name="3. Gestión Comunidad" sheetId="4" r:id="rId4"/>
    <sheet name="4. Gestión Admin y Finan" sheetId="5" r:id="rId5"/>
    <sheet name="5. Gestión Directiva" sheetId="6" r:id="rId6"/>
    <sheet name="6. Resumen" sheetId="7" r:id="rId7"/>
    <sheet name="Parámetros" sheetId="8" r:id="rId8"/>
    <sheet name="Capacitaciones recibidas" sheetId="9" r:id="rId9"/>
  </sheets>
  <definedNames/>
  <calcPr fullCalcOnLoad="1"/>
</workbook>
</file>

<file path=xl/sharedStrings.xml><?xml version="1.0" encoding="utf-8"?>
<sst xmlns="http://schemas.openxmlformats.org/spreadsheetml/2006/main" count="460" uniqueCount="179">
  <si>
    <t>MATRIZ DE VALORACIÓN DEL USO EDUCATIVO DE LAS TIC EN LA GESTIÓN ESCOLAR</t>
  </si>
  <si>
    <t>Priorización de los Procesos de la Gestión Escolar para la Apropiación Institucional de las TIC</t>
  </si>
  <si>
    <t>Instrucciones Generales</t>
  </si>
  <si>
    <t>Instrucciones Hoja 1. Priorización</t>
  </si>
  <si>
    <t>- Suministre la siguiente información: Nombre de la IE, Código DANE, Nombre del Rector, Secretaria de Educación a la que pertenece y fecha en la que diligencia este formato. Las celdas para diligenciar esta información, están en color naranja.</t>
  </si>
  <si>
    <t>- La priorización se realiza colocando un número en la columna B (qué esta en color naranja), al frente de cada proceso de gestión escolar. Para  colocar este número, puede seguir uno (y sólo uno) de los siguientes procedimientos:</t>
  </si>
  <si>
    <t>Instrucciones Hojas 2 a 5</t>
  </si>
  <si>
    <t>- Responda cada pregunta formulada en el contexto del proceso de la gestión escolar en la que se encuentra. Para ubicar la respuesta (con una "X") en uno de los 4 niveles de logro (columnas C a la F que están en color naranja), debe revisar los siguientes criterios:</t>
  </si>
  <si>
    <t>- Si considera que dentro de un proceso de la gestión escolar hay acciones con TIC que está realizando la IE pero que no están incluidos en las preguntas, y revisando el resto de procesos no se encuentra que se estén abordando, se pueden incluir nuevas preguntas y valorarlas. Máximo se pueden incluir dos preguntas por proceso. Esto no implica borrar las preguntas que ya están incluidas en la matriz.</t>
  </si>
  <si>
    <t>- Por cada pregunta debe indicar si cuenta con las evidencias adecuadas para respaldar su respuesta (Columna H en naranja). El tipo de evidencias según el nivel de logro se encuentra planteadas en los criterios anteriormente descritos.</t>
  </si>
  <si>
    <t>- Por cada pregunta debe indicar si las acciones o proyectos con TIC estuvieron en el Plan de Gestión para el Uso Educativo de las TIC realizado como parte del Itinerario de Formación de TemáTICas (Columna I en naranja).</t>
  </si>
  <si>
    <t>Instrucciones Hoja 6. Resumen</t>
  </si>
  <si>
    <t>- Esta hoja no es para diligenciar, sino para resumir los resultados obtenidos en la evaluación y para imprimir.</t>
  </si>
  <si>
    <t>1. Gestión Académica</t>
  </si>
  <si>
    <t>Proceso</t>
  </si>
  <si>
    <t>Prioridad</t>
  </si>
  <si>
    <t>%</t>
  </si>
  <si>
    <r>
      <t>A1. Diseño pedagógico (curricular):</t>
    </r>
    <r>
      <rPr>
        <sz val="10"/>
        <color rgb="FF000000"/>
        <rFont val="Arial"/>
        <family val="2"/>
      </rPr>
      <t xml:space="preserve"> Se consideran las TIC para promover el mejoramiento y la innovación de lo que los estudiantes van a aprender en cada área, asignatura, grado y proyecto transversal, el momento en el que lo van a aprender, los recursos a emplear y la forma de evaluar los aprendizajes de forma institucional.</t>
    </r>
  </si>
  <si>
    <r>
      <t>A2. Practicas pedagógicas:</t>
    </r>
    <r>
      <rPr>
        <sz val="10"/>
        <color rgb="FF000000"/>
        <rFont val="Arial"/>
        <family val="2"/>
      </rPr>
      <t xml:space="preserve"> Los docentes de las diferentes áreas escolares proponen didácticas con apoyo de las TIC para que los estudiantes aprendan y desarrollen sus competencias.</t>
    </r>
  </si>
  <si>
    <r>
      <t>A3. Gestión de aula:</t>
    </r>
    <r>
      <rPr>
        <sz val="10"/>
        <color rgb="FF000000"/>
        <rFont val="Arial"/>
        <family val="2"/>
      </rPr>
      <t xml:space="preserve"> Las TIC son utilizadas por los docentes en el aula de clases para apoyar las actividades de gestión educativa.</t>
    </r>
  </si>
  <si>
    <r>
      <t>A4. Seguimiento académico:</t>
    </r>
    <r>
      <rPr>
        <sz val="10"/>
        <color rgb="FF000000"/>
        <rFont val="Arial"/>
        <family val="2"/>
      </rPr>
      <t xml:space="preserve"> En la IE se utilizan las TIC para hacer seguimiento y análisis sobre la asistencia de los estudiantes, sus calificaciones, la pertinencia de la formación recibida, la promoción y recuperación de problemas de aprendizaje.</t>
    </r>
  </si>
  <si>
    <t>2. Gestión de la Comunidad</t>
  </si>
  <si>
    <r>
      <t>C1. Inclusión:</t>
    </r>
    <r>
      <rPr>
        <sz val="10"/>
        <color rgb="FF000000"/>
        <rFont val="Arial"/>
        <family val="2"/>
      </rPr>
      <t xml:space="preserve"> Las TIC se utilizan para apoyar los programas que la IE desarrolla para atender las expectativas de los estudiantes, según su situación personal, social y cultural.</t>
    </r>
  </si>
  <si>
    <r>
      <t>C2. Proyección a la comunidad:</t>
    </r>
    <r>
      <rPr>
        <sz val="10"/>
        <color rgb="FF000000"/>
        <rFont val="Arial"/>
        <family val="2"/>
      </rPr>
      <t xml:space="preserve"> Las TIC hacen parte de los servicios que pone a disposición la IE para apoyar el bienestar de la comunidad.</t>
    </r>
  </si>
  <si>
    <r>
      <t>C3. Participación y convivencia:</t>
    </r>
    <r>
      <rPr>
        <sz val="10"/>
        <color rgb="FF000000"/>
        <rFont val="Arial"/>
        <family val="2"/>
      </rPr>
      <t xml:space="preserve"> Las TIC se utilizan en la IE para promover una sana convivencia basada en el respeto por los demás, la tolerancia y la valoración de las diferencias.</t>
    </r>
  </si>
  <si>
    <r>
      <t>C4. Prevención de riesgos:</t>
    </r>
    <r>
      <rPr>
        <sz val="10"/>
        <color rgb="FF000000"/>
        <rFont val="Arial"/>
        <family val="2"/>
      </rPr>
      <t xml:space="preserve"> Las TIC se utilizan para apoyar las estrategias tendientes a prevenir posibles riesgos que afectan el buen funcionamiento de la institución y el bienestar de la comunidad educativa.</t>
    </r>
  </si>
  <si>
    <t>3. Gestión Administrativa y Financiera</t>
  </si>
  <si>
    <r>
      <t>F1. Apoyo a la Gestión Académica:</t>
    </r>
    <r>
      <rPr>
        <sz val="10"/>
        <color rgb="FF000000"/>
        <rFont val="Arial"/>
        <family val="2"/>
      </rPr>
      <t xml:space="preserve"> Con las TIC se da a poyo al proceso de matrícula, la generación de boletines informativos y el archivo de los estudiantes.</t>
    </r>
  </si>
  <si>
    <r>
      <t>F2. Administración de la planta física y de los recursos:</t>
    </r>
    <r>
      <rPr>
        <sz val="10"/>
        <color rgb="FF000000"/>
        <rFont val="Arial"/>
        <family val="2"/>
      </rPr>
      <t xml:space="preserve"> La IE garantizar buenas condiciones de infraestructura y dotación de TIC para la adecuada prestación de los servicios educativos.</t>
    </r>
  </si>
  <si>
    <r>
      <t>F3. Administración de servicios complementarios:</t>
    </r>
    <r>
      <rPr>
        <sz val="10"/>
        <color rgb="FF000000"/>
        <rFont val="Arial"/>
        <family val="2"/>
      </rPr>
      <t xml:space="preserve"> Las TIC se utilizan en la IE para apoyar la adecuada prestación de los servicios complementarios, tales cómo el transporte, restaurante, cafetería, salud entre otros.</t>
    </r>
  </si>
  <si>
    <r>
      <t>F4. Talento humano:</t>
    </r>
    <r>
      <rPr>
        <sz val="10"/>
        <color rgb="FF000000"/>
        <rFont val="Arial"/>
        <family val="2"/>
      </rPr>
      <t xml:space="preserve"> Las TIC se utilizan para manejar la información relacionada con el personal vinculado a la IE.</t>
    </r>
  </si>
  <si>
    <r>
      <t>F5. Apoyo financiero y contable:</t>
    </r>
    <r>
      <rPr>
        <sz val="10"/>
        <color rgb="FF000000"/>
        <rFont val="Arial"/>
        <family val="2"/>
      </rPr>
      <t xml:space="preserve"> Con las TIC se da soporte al manejo financiero y contable necesario para el desarrollo de las actividades de la IE.</t>
    </r>
  </si>
  <si>
    <t>4. Gestión Directiva</t>
  </si>
  <si>
    <r>
      <t>D1. Direccionamiento estratégico y horizonte institucional:</t>
    </r>
    <r>
      <rPr>
        <sz val="10"/>
        <color rgb="FF000000"/>
        <rFont val="Arial"/>
        <family val="2"/>
      </rPr>
      <t xml:space="preserve"> Las TIC apoyan las acciones relacionadas con el establecimiento de los lineamientos que orientan la acción institucional.</t>
    </r>
  </si>
  <si>
    <r>
      <t>D2. Gestión estratégica:</t>
    </r>
    <r>
      <rPr>
        <sz val="10"/>
        <color rgb="FF000000"/>
        <rFont val="Arial"/>
        <family val="2"/>
      </rPr>
      <t xml:space="preserve"> La IE aprovecha las TIC en el liderazgo, articulación y coordinación de las acciones institucionales.</t>
    </r>
  </si>
  <si>
    <r>
      <t>D3. Gobierno escolar:</t>
    </r>
    <r>
      <rPr>
        <sz val="10"/>
        <color rgb="FF000000"/>
        <rFont val="Arial"/>
        <family val="2"/>
      </rPr>
      <t xml:space="preserve"> Las TIC son utilizadas por los diferentes órganos del Gobierno Escolar para favorecer la participación y la toma de decisiones.</t>
    </r>
  </si>
  <si>
    <r>
      <t>D4. Cultura institucional:</t>
    </r>
    <r>
      <rPr>
        <sz val="10"/>
        <color rgb="FF000000"/>
        <rFont val="Arial"/>
        <family val="2"/>
      </rPr>
      <t xml:space="preserve"> Con las TIC se apoyan las acciones tendiente a fortalecer el sentido, reconocimiento y legitimidad institucional.</t>
    </r>
  </si>
  <si>
    <r>
      <t>D5. Clima escolar:</t>
    </r>
    <r>
      <rPr>
        <sz val="10"/>
        <color rgb="FF000000"/>
        <rFont val="Arial"/>
        <family val="2"/>
      </rPr>
      <t xml:space="preserve"> La IE se apoya en las TIC para favorecer la creación de un ambiente que propicie el desarrollo de los estudiantes, así como los aprendizajes y la convivencia entre todos los integrantes de la institución.</t>
    </r>
  </si>
  <si>
    <r>
      <t>D6. Relaciones con el entorno:</t>
    </r>
    <r>
      <rPr>
        <sz val="10"/>
        <color rgb="FF000000"/>
        <rFont val="Arial"/>
        <family val="2"/>
      </rPr>
      <t xml:space="preserve"> Las TIC se utilizan para coordinar los esfuerzos conjuntos entre la IE y otros estamentos.</t>
    </r>
  </si>
  <si>
    <t>Valoración del Uso Educativo de las TIC en cada proceso de la Gestión Escolar</t>
  </si>
  <si>
    <t>1. GESTIÓN ACADÉMICA</t>
  </si>
  <si>
    <t>Resultado</t>
  </si>
  <si>
    <t>Clasificación</t>
  </si>
  <si>
    <t>Pregunta</t>
  </si>
  <si>
    <t>Nivel de apropiación de las TIC en la IE</t>
  </si>
  <si>
    <t>Observaciones</t>
  </si>
  <si>
    <t>Evidencias</t>
  </si>
  <si>
    <t>Plan EduTIC</t>
  </si>
  <si>
    <t>Total</t>
  </si>
  <si>
    <t>Sin 
desarrollar</t>
  </si>
  <si>
    <t>Exploración</t>
  </si>
  <si>
    <t>Integración</t>
  </si>
  <si>
    <t>Innovación</t>
  </si>
  <si>
    <t>¿En la planeación curricular se ha considerado el uso de las TIC para apoyar la enseñanza y el aprendizaje en las diferentes áreas escolares y considerando la diversidad y necesidades de los estudiantes?</t>
  </si>
  <si>
    <t>¿El área de Tecnología e Informática desarrolla las competencias del pensamiento computacional en los estudiantes de la IE?</t>
  </si>
  <si>
    <t>¿En la planeación curricular se considera el uso solo del software legal disponible en la IE?</t>
  </si>
  <si>
    <t>¿Los docentes utilizan las TIC para innovar en los procesos de enseñanza y aprendizaje de las áreas que orientan?</t>
  </si>
  <si>
    <t>¿Las TIC hacen parte del las estrategias para el trabajo de los estudiantes fuera del colegio?</t>
  </si>
  <si>
    <t>¿Los planes de las diferentes áreas escolares consideran formalmente el uso y el aprovechamiento de los Recursos Educativos Abiertos?</t>
  </si>
  <si>
    <t>¿Con las TIC, los docentes atienden los diferentes estilos de aprendizajes de los estudiantes que tienen en el aula?</t>
  </si>
  <si>
    <t>¿Se han establecido acciones para realizar los procesos de evaluación del aprendizaje con el apoyo de las TIC?</t>
  </si>
  <si>
    <t>¿Se aprovechan las TIC para sistematizar y aprender sobre las experiencias pedagógicas significativas desarrolladas por los docentes?</t>
  </si>
  <si>
    <t>¿Se aprovechan las TIC para recoger, procesar y analizar los resultados de las evaluaciones tanto internas como externas de los estudiantes, para hacer seguimiento y tomar decisiones?</t>
  </si>
  <si>
    <t>¿Se utilizan las TIC para apoyar las actividades de recuperación y para dar apoyo a las dificultades de aprendizaje de los estudiantes?</t>
  </si>
  <si>
    <t>¿Se hace seguimiento a la asistencia a clase de los estudiantes con apoyo de las TIC?</t>
  </si>
  <si>
    <t>¿El seguimiento a los egresados para evaluar la pertinencia de la educación impartida se realiza con apoyo de las TIC?</t>
  </si>
  <si>
    <t>2. GESTIÓN DE LA COMUNIDAD</t>
  </si>
  <si>
    <t>¿Las TIC son utilizadas para conocer las necesidades y las expectativas que los estudiantes tienen sobre sus procesos educativos?</t>
  </si>
  <si>
    <t>¿Se utilizan las TIC para apoyar las actividades de aprendizaje que aborda la diversidad cultural y atiende las necesidades especiales de los  estudiantes?</t>
  </si>
  <si>
    <t>¿La IE desarrolla programas de formación en TIC dirigidos a la comunidad?</t>
  </si>
  <si>
    <t>¿La comunidad pueda hacer uso de la sala de computo de la IE para actividades diferentes a las curriculares?</t>
  </si>
  <si>
    <t>Sin
desarrollar</t>
  </si>
  <si>
    <t>¿Las TIC se utilizan para evaluar los mecanismos de participación de los padres de familia en los órganos de la IE?</t>
  </si>
  <si>
    <t>¿Se aprovechan las TIC para promover la participación de los padres de familia en los proyectos e iniciativas de la IE?</t>
  </si>
  <si>
    <t>¿Se aprovechan las TIC para identificar y crear los mapas de riesgo en la IE y sus alrededores?</t>
  </si>
  <si>
    <t>¿Se utilizan las TIC para crear materiales educativos relacionados con la prevención y atención de desastres?</t>
  </si>
  <si>
    <t>¿Se aprovechan las TIC para crear campañas de prevención de riesgos psicosociales?</t>
  </si>
  <si>
    <t>¿La IE cuenta con proyectos para prevenir y abordar los problemas de los estudiantes, que se derivan de un mal uso de las TIC?</t>
  </si>
  <si>
    <t>3. GESTIÓN ADMINISTRATIVA Y FINANCIERA</t>
  </si>
  <si>
    <t>¿La IE cuenta con un sistema de información para manejar todos los datos de la matricula de estudiantes requeridos?</t>
  </si>
  <si>
    <t>¿El sistema de información de la IE permite manejar el archivo académico de los estudiantes y generar los boletines de calificaciones?</t>
  </si>
  <si>
    <t>Sin desarrollar</t>
  </si>
  <si>
    <t>¿Se cuenta con un sistema de información para la asignación y seguimiento al uso de los espacios y los recursos disponibles en la IE?</t>
  </si>
  <si>
    <t>¿La IE cuenta con un sistema de información para llevar un inventario detallado de los bienes y recursos que le han sido asignados?</t>
  </si>
  <si>
    <t>¿La IE hace seguimiento al mantenimiento y renovación de equipos tecnológicos?</t>
  </si>
  <si>
    <t>¿Las TIC se utilizan para llevar registros detallados del funcionamiento de los servicios complementarios de la IE?</t>
  </si>
  <si>
    <t>¿Se cuenta con registros históricos de los estudiantes que hacen uso de los servicios complementarios de la IE?</t>
  </si>
  <si>
    <t>¿Se promueve la formación de docentes y directivos docentes en los diferentes niveles de apropiación de las TIC, para el mejoramiento de las práctica educativas y los procesos de la gestión escolar?</t>
  </si>
  <si>
    <t>¿Se utilizan las TIC para llevar un archivo histórico de las hojas de vida de los docentes y sus asignaciones académicas?</t>
  </si>
  <si>
    <t>¿Se aprovechan las TIC para recoger, procesar y analizar las evaluaciones internas del desempeño de los docentes?</t>
  </si>
  <si>
    <t>¿Se cuenta con una política para promover la publicación abierta en la web de los avances y resultados de la investigación realizados por los docentes de la IE?</t>
  </si>
  <si>
    <t>¿La IE utiliza las TIC para llevar el registro de ingresos, gastos y demás aspectos contables?</t>
  </si>
  <si>
    <t>¿Los directivos docentes hacen uso de las TIC para proyectar y presentar los presupuestos anuales de la IE?</t>
  </si>
  <si>
    <t>4. GESTIÓN DIRECTIVA</t>
  </si>
  <si>
    <t>¿En la IE se han definido políticas y se han realizado gestiones para la dotación de equipos tecnológicos?</t>
  </si>
  <si>
    <t>¿Se usan las TIC para apoyar el seguimiento, la evaluación y sistematización de los proyectos, eventos y planes de la IE?</t>
  </si>
  <si>
    <t>¿Los diferentes órganos del gobierno escolar tienen un archivo digital, organizado y de fácil acceso para sus integrantes, con las diferentes versiones de actas, documentos, cronogramas y planes de trabajo?</t>
  </si>
  <si>
    <t>¿Las TIC se utilizan para ampliar la participación y acceder a información en la toma de decisiones?</t>
  </si>
  <si>
    <t>¿Se utilizan las TIC para apoyar la comunicación y la coordinación de acciones entre los diferentes actores de la comunidad educativa de las diferentes sedes que hacen parte de la IE?</t>
  </si>
  <si>
    <t>¿La IE cuenta con un Equipo de Gestión en TIC que trabaja en la formulación, seguimiento y evaluación de los proyectos e iniciativas con TIC en la IE?</t>
  </si>
  <si>
    <t>¿Con apoyo de las TIC se han generado estrategias para fomentar el sentido de pertenencia a la IE entre los miembros de la Comunidad Educativa?</t>
  </si>
  <si>
    <t>¿Se han creado espacios de participación apoyados en TIC para conocer la percepción de la comunidad educativa sobre temas referentes a la cultura institucional?</t>
  </si>
  <si>
    <t>¿La IE cuenta con un espacio en la Web donde publica de forma continua los resultados de los proyectos, experiencias, eventos, logros y demás actividades institucionales?</t>
  </si>
  <si>
    <t>¿Se han establecido políticas en el Manual de Convivencia para fomentar la participación, el respeto y el acceso equitativo de los diferentes miembros de la Comunidad Educativa a las TIC?</t>
  </si>
  <si>
    <t>¿Se cuentan con procedimientos en el Manual de Convivencia, construidos de manera participativa, para resolver situaciones problemáticas derivadas del uso inadecuado de las TIC?</t>
  </si>
  <si>
    <t>¿La IE cuenta con actividades extracurriculares para promover con los estudiantes el uso constructivo de las nuevas tecnologías?</t>
  </si>
  <si>
    <t>¿La inducción a los nuevos estudiantes, docentes, administrativos y padres de familia se realiza con apoyo de las TIC?</t>
  </si>
  <si>
    <t>¿Se ha evaluado la posibilidad de usar las TIC como medio de comunicación con los padres o acudientes de los estudiantes?</t>
  </si>
  <si>
    <t>¿Se mantiene una comunicación fluida a través de las TIC con las autoridades educativas?</t>
  </si>
  <si>
    <t>¿Se ha establecido canales de comunicación a través de las TIC, con actores externos que pueden aportar o articularse a procesos, proyectos o iniciativas de la IE?</t>
  </si>
  <si>
    <t>Tabla Resumen</t>
  </si>
  <si>
    <t>Área</t>
  </si>
  <si>
    <t>Ponderado</t>
  </si>
  <si>
    <t>Gestión Académica</t>
  </si>
  <si>
    <t>A1. Diseño pedagógico (curricular)</t>
  </si>
  <si>
    <t>A2. Practicas pedagógicas</t>
  </si>
  <si>
    <t>A3. Gestión de aula</t>
  </si>
  <si>
    <t>A4. Seguimiento académico</t>
  </si>
  <si>
    <t>Gestión de la Comunidad</t>
  </si>
  <si>
    <t>C1. Inclusión</t>
  </si>
  <si>
    <t>C2. Proyección a la comunidad</t>
  </si>
  <si>
    <t>C3. Participación y convivencia</t>
  </si>
  <si>
    <t>C4. Prevención de riesgos</t>
  </si>
  <si>
    <t>Gestión Administrativa y Financiera</t>
  </si>
  <si>
    <t>F1. Apoyo a la gestión Académica</t>
  </si>
  <si>
    <t>F2. Administración de la planta física y de los recursos</t>
  </si>
  <si>
    <t>F3. Administración de servicios complementarios</t>
  </si>
  <si>
    <t>F4. Talento humano</t>
  </si>
  <si>
    <t>F5. Apoyo financiero y contable</t>
  </si>
  <si>
    <t>Gestión Directiva</t>
  </si>
  <si>
    <t>D1. Direccionamiento estratégico y horizonte institucional</t>
  </si>
  <si>
    <t>D2. Gestión estratégica</t>
  </si>
  <si>
    <t>D3. Gobierno escolar</t>
  </si>
  <si>
    <t>D4. Cultura institucional</t>
  </si>
  <si>
    <t>D5. Clima escolar</t>
  </si>
  <si>
    <t>D6. Relaciones con el entorno</t>
  </si>
  <si>
    <t>Peso</t>
  </si>
  <si>
    <t>Umbral</t>
  </si>
  <si>
    <t>Evidencia</t>
  </si>
  <si>
    <t>Plan</t>
  </si>
  <si>
    <t>A</t>
  </si>
  <si>
    <t>C</t>
  </si>
  <si>
    <t>F</t>
  </si>
  <si>
    <t>D</t>
  </si>
  <si>
    <t>Preguntas</t>
  </si>
  <si>
    <t>I.E.:</t>
  </si>
  <si>
    <t>Rector:</t>
  </si>
  <si>
    <t>DANE:</t>
  </si>
  <si>
    <t>Secretaria de Educación:</t>
  </si>
  <si>
    <t>Fecha diligenciamiento:</t>
  </si>
  <si>
    <t>- Primero realice la priorización de los procesos de la gestión escolar en donde la IE considera que debe apropiar las TIC, según su Proyecto Educativo Institucional (PEI) o Proyecto Educativo Comunitario (PEC). Esto se realiza en la hoja "1. Priorización". Luego realice la valoración de cada una de las preguntas, asociadas a los procesos de la gestión escolar, en las hojas 2 a 5.</t>
  </si>
  <si>
    <t>¿Se hace uso de las TIC para que la comunidad educativa apropie y conozca el PEI / PEC?</t>
  </si>
  <si>
    <t>¿Las orientaciones que se encuentran en el PEI / PEC sobre las TIC, son pertinentes a las realidades socioculturales de la comunidad educativa y al tipo de infraestructura tecnológica a la que tienen acceso los estudiantes?</t>
  </si>
  <si>
    <t>¿Se usan las TIC para desarrollar las políticas de inclusión educativas definidas en el PEI / PEC?</t>
  </si>
  <si>
    <t>¿La manera como se asumen las TIC en la IE, es acorde con la estrategia pedagógica planteada en el PEI / PEC?</t>
  </si>
  <si>
    <t>¿El Plan de Gestión para el Uso Educativo de las TIC se ha articulado dentro el PEI / PEC y el PMI?</t>
  </si>
  <si>
    <r>
      <t xml:space="preserve">* </t>
    </r>
    <r>
      <rPr>
        <b/>
        <i/>
        <u val="single"/>
        <sz val="10"/>
        <color indexed="63"/>
        <rFont val="Arial"/>
        <family val="2"/>
      </rPr>
      <t>Sin Desarrollo</t>
    </r>
    <r>
      <rPr>
        <sz val="10"/>
        <color rgb="FF000000"/>
        <rFont val="Arial"/>
        <family val="2"/>
      </rPr>
      <t>. En la institución educativa no se ha discutido, ni realizado ningún proyecto con TIC relacionada con este proceso, por tanto no hay evidencias.</t>
    </r>
  </si>
  <si>
    <r>
      <t xml:space="preserve">* </t>
    </r>
    <r>
      <rPr>
        <b/>
        <i/>
        <u val="single"/>
        <sz val="10"/>
        <color indexed="63"/>
        <rFont val="Arial"/>
        <family val="2"/>
      </rPr>
      <t>Exploración</t>
    </r>
    <r>
      <rPr>
        <sz val="10"/>
        <color rgb="FF000000"/>
        <rFont val="Arial"/>
        <family val="2"/>
      </rPr>
      <t>. Se ha realizado algunas discusiones y proyectos con TIC por iniciativa de profesores o administrativos, pero no como parte de orientaciones dadas desde los órganos de dirección de la Institución Educativa. Las evidencias pueden ser registros fotográficos o audiovisuales, documentos internos y certificados o constancias de participación en eventos externos en relación con estas acciones de apropiación e incorporación de las TIC en el ámbito escolar.</t>
    </r>
  </si>
  <si>
    <r>
      <t xml:space="preserve">* </t>
    </r>
    <r>
      <rPr>
        <b/>
        <i/>
        <sz val="10"/>
        <color indexed="63"/>
        <rFont val="Arial"/>
        <family val="2"/>
      </rPr>
      <t>Integración</t>
    </r>
    <r>
      <rPr>
        <sz val="10"/>
        <color rgb="FF000000"/>
        <rFont val="Arial"/>
        <family val="2"/>
      </rPr>
      <t>. El Rector, el Equipo de Gestión, el Consejo Directivo o Consejo Académico han planteado políticas para el desarrollo de proyectos o iniciativas que incorporen las TIC en el proceso de la gestión escolar que se está evaluando. Las evidencias serán las actas de las reuniones de los consejos, los informes de las actividades de los proyectos o la referencia a ellos en los informes de gestión de los Directivos Docentes.</t>
    </r>
  </si>
  <si>
    <r>
      <t xml:space="preserve">*  </t>
    </r>
    <r>
      <rPr>
        <b/>
        <i/>
        <u val="single"/>
        <sz val="10"/>
        <color indexed="63"/>
        <rFont val="Arial"/>
        <family val="2"/>
      </rPr>
      <t>Innovación</t>
    </r>
    <r>
      <rPr>
        <sz val="10"/>
        <color rgb="FF000000"/>
        <rFont val="Arial"/>
        <family val="2"/>
      </rPr>
      <t>. Las acciones realizadas con TIC han generado innovación y mejoramiento en las prácticas pedagógicas y en los procesos de la gestión escolar de la Institución Educativa y se han documentado y socializado los aprendizajes alcanzados para el beneficio de otras Instituciones Educativas. Las evidencias en este nivel están constituidas por los documentos de los procesos de sistematización de los proyectos o iniciativas en la institución donde el uso de las TIC sea un factor determinante para las transformaciones en los procesos ya sean educativos o de gestión, ponencias presentadas en eventos preferiblemente académicos, documentos de artículos presentados en revistas u otro tipo de publicaciones, o reportes de entidades externas que certifican el mejoramiento en alguno de los indicadores de educación básica y media.</t>
    </r>
  </si>
  <si>
    <t>Licencia del Instrumento</t>
  </si>
  <si>
    <t>© 2013 Ministerio de Educación Nacional</t>
  </si>
  <si>
    <t>Creative Commons Reconocimiento - Sin Fines Comerciales</t>
  </si>
  <si>
    <t xml:space="preserve">http://creativecommons.org/licenses/by-nc/2.5/co/ </t>
  </si>
  <si>
    <r>
      <t xml:space="preserve">* Asigne un </t>
    </r>
    <r>
      <rPr>
        <b/>
        <i/>
        <sz val="10"/>
        <rFont val="Arial"/>
        <family val="2"/>
      </rPr>
      <t>número entre 1 y 19</t>
    </r>
    <r>
      <rPr>
        <sz val="10"/>
        <rFont val="Arial"/>
        <family val="2"/>
      </rPr>
      <t xml:space="preserve"> a cada uno de los procesos de la gestión escolar, sin repetir número, en donde un número más alto significa que la IE tiene mayor interés en vincular las TIC en ese proceso para mejora, según los propósitos de su PEI/PEC. O</t>
    </r>
  </si>
  <si>
    <r>
      <t xml:space="preserve">* Asigne un </t>
    </r>
    <r>
      <rPr>
        <b/>
        <i/>
        <sz val="10"/>
        <rFont val="Arial"/>
        <family val="2"/>
      </rPr>
      <t>número entre 0 y 5</t>
    </r>
    <r>
      <rPr>
        <sz val="10"/>
        <rFont val="Arial"/>
        <family val="2"/>
      </rPr>
      <t xml:space="preserve"> a cada uno de los procesos de la gestión escolar, en donde 5 significa que la IE tiene mayor interés en vincular las TIC en ese proceso para mejorarlo, dentro de los propósitos de su PEI/PEC.</t>
    </r>
  </si>
  <si>
    <t>ENTIDAD Y/O NOMBRE DEL PROGRAMA</t>
  </si>
  <si>
    <t>COMPUTADORES PARA EDUCAR</t>
  </si>
  <si>
    <t>CREATIC - MEN</t>
  </si>
  <si>
    <t>HUMANIDADES - SEB</t>
  </si>
  <si>
    <t>MATEMÁTICAS - SEB</t>
  </si>
  <si>
    <t>SENA</t>
  </si>
  <si>
    <t>OTROS</t>
  </si>
  <si>
    <t>OBSERVACIONES</t>
  </si>
  <si>
    <t>No. DE DOCENTES Y/O DIRECTIVOS  CAPACITADOS EN TIC EN LOS ÚLTIMOS 3 AÑOS</t>
  </si>
  <si>
    <t>CAPACITACION O ACTUALIZACION EN USO EDUCATIVO DE LAS TIC EN LA INSTITUCION</t>
  </si>
  <si>
    <t>NNN</t>
  </si>
  <si>
    <t>TEMÁTICAS   -  MEN</t>
  </si>
  <si>
    <t>,</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</si>
</sst>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 #,##0_);\(&quot;$&quot;\ #,##0\)"/>
    <numFmt numFmtId="173" formatCode="&quot;$&quot;\ #,##0_);[Red]\(&quot;$&quot;\ #,##0\)"/>
    <numFmt numFmtId="174" formatCode="&quot;$&quot;\ #,##0.00_);\(&quot;$&quot;\ #,##0.00\)"/>
    <numFmt numFmtId="175" formatCode="&quot;$&quot;\ #,##0.00_);[Red]\(&quot;$&quot;\ #,##0.00\)"/>
    <numFmt numFmtId="176" formatCode="_(&quot;$&quot;\ * #,##0_);_(&quot;$&quot;\ * \(#,##0\);_(&quot;$&quot;\ * &quot;-&quot;_);_(@_)"/>
    <numFmt numFmtId="177" formatCode="_(* #,##0_);_(* \(#,##0\);_(* &quot;-&quot;_);_(@_)"/>
    <numFmt numFmtId="178" formatCode="_(&quot;$&quot;\ * #,##0.00_);_(&quot;$&quot;\ * \(#,##0.00\);_(&quot;$&quot;\ * &quot;-&quot;??_);_(@_)"/>
    <numFmt numFmtId="179" formatCode="_(* #,##0.00_);_(* \(#,##0.00\);_(* &quot;-&quot;??_);_(@_)"/>
    <numFmt numFmtId="180" formatCode="0.0%"/>
    <numFmt numFmtId="181" formatCode="0.0"/>
  </numFmts>
  <fonts count="67">
    <font>
      <sz val="10"/>
      <color rgb="FF000000"/>
      <name val="Arial"/>
      <family val="2"/>
    </font>
    <font>
      <sz val="11"/>
      <color indexed="63"/>
      <name val="Calibri"/>
      <family val="2"/>
    </font>
    <font>
      <b/>
      <sz val="12"/>
      <name val="Arial"/>
      <family val="2"/>
    </font>
    <font>
      <sz val="10"/>
      <name val="Arial"/>
      <family val="2"/>
    </font>
    <font>
      <b/>
      <sz val="14"/>
      <name val="Arial"/>
      <family val="2"/>
    </font>
    <font>
      <b/>
      <sz val="10"/>
      <name val="Arial"/>
      <family val="2"/>
    </font>
    <font>
      <b/>
      <i/>
      <u val="single"/>
      <sz val="10"/>
      <color indexed="63"/>
      <name val="Arial"/>
      <family val="2"/>
    </font>
    <font>
      <b/>
      <i/>
      <sz val="10"/>
      <color indexed="63"/>
      <name val="Arial"/>
      <family val="2"/>
    </font>
    <font>
      <b/>
      <i/>
      <sz val="10"/>
      <name val="Arial"/>
      <family val="2"/>
    </font>
    <font>
      <sz val="10"/>
      <color indexed="63"/>
      <name val="Calibri"/>
      <family val="0"/>
    </font>
    <font>
      <sz val="10"/>
      <color indexed="63"/>
      <name val="Arial"/>
      <family val="2"/>
    </font>
    <font>
      <sz val="11"/>
      <color indexed="14"/>
      <name val="Calibri"/>
      <family val="2"/>
    </font>
    <font>
      <sz val="11"/>
      <color indexed="9"/>
      <name val="Calibri"/>
      <family val="2"/>
    </font>
    <font>
      <b/>
      <sz val="11"/>
      <color indexed="44"/>
      <name val="Calibri"/>
      <family val="2"/>
    </font>
    <font>
      <b/>
      <sz val="11"/>
      <color indexed="14"/>
      <name val="Calibri"/>
      <family val="2"/>
    </font>
    <font>
      <sz val="11"/>
      <color indexed="44"/>
      <name val="Calibri"/>
      <family val="2"/>
    </font>
    <font>
      <b/>
      <sz val="11"/>
      <color indexed="54"/>
      <name val="Calibri"/>
      <family val="2"/>
    </font>
    <font>
      <sz val="11"/>
      <color indexed="54"/>
      <name val="Calibri"/>
      <family val="2"/>
    </font>
    <font>
      <u val="single"/>
      <sz val="9"/>
      <color indexed="31"/>
      <name val="Arial"/>
      <family val="2"/>
    </font>
    <font>
      <sz val="11"/>
      <color indexed="12"/>
      <name val="Calibri"/>
      <family val="2"/>
    </font>
    <font>
      <sz val="11"/>
      <color indexed="52"/>
      <name val="Calibri"/>
      <family val="2"/>
    </font>
    <font>
      <b/>
      <sz val="11"/>
      <color indexed="55"/>
      <name val="Calibri"/>
      <family val="2"/>
    </font>
    <font>
      <sz val="11"/>
      <color indexed="45"/>
      <name val="Calibri"/>
      <family val="2"/>
    </font>
    <font>
      <i/>
      <sz val="11"/>
      <color indexed="47"/>
      <name val="Calibri"/>
      <family val="2"/>
    </font>
    <font>
      <b/>
      <sz val="18"/>
      <color indexed="54"/>
      <name val="Cambria"/>
      <family val="2"/>
    </font>
    <font>
      <b/>
      <sz val="15"/>
      <color indexed="54"/>
      <name val="Calibri"/>
      <family val="2"/>
    </font>
    <font>
      <b/>
      <sz val="13"/>
      <color indexed="54"/>
      <name val="Calibri"/>
      <family val="2"/>
    </font>
    <font>
      <b/>
      <sz val="11"/>
      <color indexed="63"/>
      <name val="Calibri"/>
      <family val="2"/>
    </font>
    <font>
      <b/>
      <sz val="10"/>
      <color indexed="63"/>
      <name val="Arial"/>
      <family val="2"/>
    </font>
    <font>
      <b/>
      <sz val="12"/>
      <color indexed="63"/>
      <name val="Arial"/>
      <family val="2"/>
    </font>
    <font>
      <b/>
      <sz val="12"/>
      <color indexed="14"/>
      <name val="Arial"/>
      <family val="2"/>
    </font>
    <font>
      <b/>
      <sz val="10"/>
      <color indexed="14"/>
      <name val="Arial"/>
      <family val="2"/>
    </font>
    <font>
      <sz val="10"/>
      <color indexed="15"/>
      <name val="Arial"/>
      <family val="2"/>
    </font>
    <font>
      <sz val="8"/>
      <color indexed="14"/>
      <name val="Arial"/>
      <family val="2"/>
    </font>
    <font>
      <u val="single"/>
      <sz val="10"/>
      <color indexed="31"/>
      <name val="Arial"/>
      <family val="2"/>
    </font>
    <font>
      <sz val="9"/>
      <color indexed="14"/>
      <name val="Arial"/>
      <family val="2"/>
    </font>
    <font>
      <sz val="10"/>
      <color indexed="14"/>
      <name val="Arial"/>
      <family val="2"/>
    </font>
    <font>
      <b/>
      <sz val="14"/>
      <color indexed="63"/>
      <name val="Calibri"/>
      <family val="0"/>
    </font>
    <font>
      <b/>
      <sz val="18"/>
      <color indexed="63"/>
      <name val="Calibri"/>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9"/>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0"/>
      <color rgb="FF000000"/>
      <name val="Arial"/>
      <family val="2"/>
    </font>
    <font>
      <b/>
      <sz val="12"/>
      <color rgb="FF000000"/>
      <name val="Arial"/>
      <family val="2"/>
    </font>
    <font>
      <b/>
      <sz val="12"/>
      <color rgb="FFFFFFFF"/>
      <name val="Arial"/>
      <family val="2"/>
    </font>
    <font>
      <b/>
      <sz val="10"/>
      <color rgb="FFFFFFFF"/>
      <name val="Arial"/>
      <family val="2"/>
    </font>
    <font>
      <sz val="10"/>
      <color rgb="FF999999"/>
      <name val="Arial"/>
      <family val="2"/>
    </font>
    <font>
      <b/>
      <sz val="10"/>
      <color theme="0"/>
      <name val="Arial"/>
      <family val="2"/>
    </font>
    <font>
      <sz val="8"/>
      <color rgb="FFFFFFFF"/>
      <name val="Arial"/>
      <family val="2"/>
    </font>
    <font>
      <u val="single"/>
      <sz val="10"/>
      <color theme="10"/>
      <name val="Arial"/>
      <family val="2"/>
    </font>
    <font>
      <sz val="9"/>
      <color theme="0"/>
      <name val="Arial"/>
      <family val="2"/>
    </font>
    <font>
      <sz val="10"/>
      <color theme="0"/>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CC99"/>
        <bgColor indexed="64"/>
      </patternFill>
    </fill>
    <fill>
      <patternFill patternType="solid">
        <fgColor rgb="FF800000"/>
        <bgColor indexed="64"/>
      </patternFill>
    </fill>
    <fill>
      <patternFill patternType="solid">
        <fgColor rgb="FF969696"/>
        <bgColor indexed="64"/>
      </patternFill>
    </fill>
    <fill>
      <patternFill patternType="solid">
        <fgColor rgb="FFC0C0C0"/>
        <bgColor indexed="64"/>
      </patternFill>
    </fill>
    <fill>
      <patternFill patternType="solid">
        <fgColor rgb="FFC00000"/>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C3C3C"/>
      </left>
      <right style="thin">
        <color rgb="FF3C3C3C"/>
      </right>
      <top style="thin">
        <color rgb="FF3C3C3C"/>
      </top>
      <bottom style="thin">
        <color rgb="FF3C3C3C"/>
      </bottom>
    </border>
    <border>
      <left style="thin">
        <color rgb="FF3C3C3C"/>
      </left>
      <right style="medium">
        <color rgb="FF3C3C3C"/>
      </right>
      <top style="thin">
        <color rgb="FF3C3C3C"/>
      </top>
      <bottom style="thin">
        <color rgb="FF3C3C3C"/>
      </bottom>
    </border>
    <border>
      <left style="medium">
        <color rgb="FF3C3C3C"/>
      </left>
      <right style="thin">
        <color rgb="FF3C3C3C"/>
      </right>
      <top style="thin">
        <color rgb="FF3C3C3C"/>
      </top>
      <bottom style="thin">
        <color rgb="FF3C3C3C"/>
      </bottom>
    </border>
    <border>
      <left style="medium">
        <color rgb="FF3C3C3C"/>
      </left>
      <right style="thin">
        <color rgb="FF3C3C3C"/>
      </right>
      <top style="thin">
        <color rgb="FF3C3C3C"/>
      </top>
      <bottom style="medium">
        <color rgb="FF3C3C3C"/>
      </bottom>
    </border>
    <border>
      <left style="thin">
        <color rgb="FF3C3C3C"/>
      </left>
      <right style="thin">
        <color rgb="FF3C3C3C"/>
      </right>
      <top style="thin">
        <color rgb="FF3C3C3C"/>
      </top>
      <bottom style="medium">
        <color rgb="FF3C3C3C"/>
      </bottom>
    </border>
    <border>
      <left style="thin">
        <color rgb="FF3C3C3C"/>
      </left>
      <right style="medium">
        <color rgb="FF3C3C3C"/>
      </right>
      <top style="thin">
        <color rgb="FF3C3C3C"/>
      </top>
      <bottom style="medium">
        <color rgb="FF3C3C3C"/>
      </bottom>
    </border>
    <border>
      <left style="medium">
        <color rgb="FF3C3C3C"/>
      </left>
      <right style="thin">
        <color rgb="FF3C3C3C"/>
      </right>
      <top style="thin">
        <color rgb="FF3C3C3C"/>
      </top>
      <bottom>
        <color indexed="63"/>
      </bottom>
    </border>
    <border>
      <left style="medium">
        <color rgb="FF3C3C3C"/>
      </left>
      <right>
        <color indexed="63"/>
      </right>
      <top>
        <color indexed="63"/>
      </top>
      <bottom style="medium">
        <color rgb="FF3C3C3C"/>
      </bottom>
    </border>
    <border>
      <left style="thin"/>
      <right style="thin"/>
      <top style="thin"/>
      <bottom style="thin"/>
    </border>
    <border>
      <left style="thin">
        <color rgb="FF3C3C3C"/>
      </left>
      <right>
        <color indexed="63"/>
      </right>
      <top style="thin">
        <color rgb="FF3C3C3C"/>
      </top>
      <bottom style="thin">
        <color rgb="FF3C3C3C"/>
      </bottom>
    </border>
    <border>
      <left style="thin">
        <color rgb="FF3C3C3C"/>
      </left>
      <right style="thin">
        <color rgb="FF3C3C3C"/>
      </right>
      <top style="medium">
        <color rgb="FF3C3C3C"/>
      </top>
      <bottom style="thin">
        <color rgb="FF3C3C3C"/>
      </bottom>
    </border>
    <border>
      <left style="medium">
        <color rgb="FF3C3C3C"/>
      </left>
      <right>
        <color indexed="63"/>
      </right>
      <top>
        <color indexed="63"/>
      </top>
      <bottom>
        <color indexed="63"/>
      </bottom>
    </border>
    <border>
      <left>
        <color indexed="63"/>
      </left>
      <right style="thin">
        <color rgb="FF3C3C3C"/>
      </right>
      <top>
        <color indexed="63"/>
      </top>
      <bottom>
        <color indexed="63"/>
      </bottom>
    </border>
    <border>
      <left style="thin">
        <color rgb="FF3C3C3C"/>
      </left>
      <right>
        <color indexed="63"/>
      </right>
      <top>
        <color indexed="63"/>
      </top>
      <bottom>
        <color indexed="63"/>
      </bottom>
    </border>
    <border>
      <left>
        <color indexed="63"/>
      </left>
      <right style="thin">
        <color rgb="FF3C3C3C"/>
      </right>
      <top style="thin">
        <color rgb="FF3C3C3C"/>
      </top>
      <bottom style="thin">
        <color rgb="FF3C3C3C"/>
      </bottom>
    </border>
    <border>
      <left style="medium">
        <color rgb="FF3C3C3C"/>
      </left>
      <right style="thin">
        <color rgb="FF3C3C3C"/>
      </right>
      <top>
        <color indexed="63"/>
      </top>
      <bottom style="thin">
        <color rgb="FF3C3C3C"/>
      </bottom>
    </border>
    <border>
      <left style="medium">
        <color rgb="FF3C3C3C"/>
      </left>
      <right>
        <color indexed="63"/>
      </right>
      <top style="medium">
        <color rgb="FF3C3C3C"/>
      </top>
      <bottom style="medium">
        <color rgb="FF3C3C3C"/>
      </bottom>
    </border>
    <border>
      <left style="medium">
        <color rgb="FF3C3C3C"/>
      </left>
      <right style="thin">
        <color rgb="FF3C3C3C"/>
      </right>
      <top style="medium">
        <color rgb="FF3C3C3C"/>
      </top>
      <bottom style="thin">
        <color rgb="FF3C3C3C"/>
      </bottom>
    </border>
    <border>
      <left style="thin">
        <color rgb="FF3C3C3C"/>
      </left>
      <right style="medium">
        <color rgb="FF3C3C3C"/>
      </right>
      <top style="medium">
        <color rgb="FF3C3C3C"/>
      </top>
      <bottom style="thin">
        <color rgb="FF3C3C3C"/>
      </bottom>
    </border>
    <border>
      <left style="medium">
        <color rgb="FF3C3C3C"/>
      </left>
      <right style="medium">
        <color rgb="FF3C3C3C"/>
      </right>
      <top style="medium">
        <color rgb="FF3C3C3C"/>
      </top>
      <bottom style="thin">
        <color rgb="FF3C3C3C"/>
      </bottom>
    </border>
    <border>
      <left style="thin">
        <color rgb="FF3C3C3C"/>
      </left>
      <right>
        <color indexed="63"/>
      </right>
      <top style="medium">
        <color rgb="FF3C3C3C"/>
      </top>
      <bottom style="thin">
        <color rgb="FF3C3C3C"/>
      </bottom>
    </border>
    <border>
      <left>
        <color indexed="63"/>
      </left>
      <right>
        <color indexed="63"/>
      </right>
      <top style="medium">
        <color rgb="FF3C3C3C"/>
      </top>
      <bottom style="thin">
        <color rgb="FF3C3C3C"/>
      </bottom>
    </border>
    <border>
      <left>
        <color indexed="63"/>
      </left>
      <right style="medium">
        <color rgb="FF3C3C3C"/>
      </right>
      <top style="medium">
        <color rgb="FF3C3C3C"/>
      </top>
      <bottom style="thin">
        <color rgb="FF3C3C3C"/>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1" fillId="20" borderId="0" applyNumberFormat="0" applyBorder="0" applyAlignment="0" applyProtection="0"/>
    <xf numFmtId="0" fontId="42" fillId="21" borderId="1" applyNumberFormat="0" applyAlignment="0" applyProtection="0"/>
    <xf numFmtId="0" fontId="43" fillId="22" borderId="2" applyNumberFormat="0" applyAlignment="0" applyProtection="0"/>
    <xf numFmtId="0" fontId="44" fillId="0" borderId="3" applyNumberFormat="0" applyFill="0" applyAlignment="0" applyProtection="0"/>
    <xf numFmtId="0" fontId="45" fillId="0" borderId="0" applyNumberFormat="0" applyFill="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6" fillId="29" borderId="1" applyNumberFormat="0" applyAlignment="0" applyProtection="0"/>
    <xf numFmtId="0" fontId="47" fillId="0" borderId="0" applyNumberFormat="0" applyFill="0" applyBorder="0" applyAlignment="0" applyProtection="0"/>
    <xf numFmtId="0" fontId="48"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50" fillId="21" borderId="5"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6" applyNumberFormat="0" applyFill="0" applyAlignment="0" applyProtection="0"/>
    <xf numFmtId="0" fontId="55" fillId="0" borderId="7" applyNumberFormat="0" applyFill="0" applyAlignment="0" applyProtection="0"/>
    <xf numFmtId="0" fontId="45" fillId="0" borderId="8" applyNumberFormat="0" applyFill="0" applyAlignment="0" applyProtection="0"/>
    <xf numFmtId="0" fontId="56" fillId="0" borderId="9" applyNumberFormat="0" applyFill="0" applyAlignment="0" applyProtection="0"/>
  </cellStyleXfs>
  <cellXfs count="152">
    <xf numFmtId="0" fontId="0" fillId="0" borderId="0" xfId="0" applyAlignment="1">
      <alignment/>
    </xf>
    <xf numFmtId="0" fontId="0" fillId="33" borderId="10" xfId="0" applyFill="1" applyBorder="1" applyAlignment="1" applyProtection="1">
      <alignment horizontal="center" vertical="center" wrapText="1"/>
      <protection locked="0"/>
    </xf>
    <xf numFmtId="0" fontId="0" fillId="0" borderId="10" xfId="0" applyBorder="1" applyAlignment="1" applyProtection="1">
      <alignment horizontal="left" vertical="center" wrapText="1"/>
      <protection locked="0"/>
    </xf>
    <xf numFmtId="0" fontId="0" fillId="33" borderId="11" xfId="0" applyFill="1" applyBorder="1" applyAlignment="1" applyProtection="1">
      <alignment horizontal="center" vertical="center" wrapText="1"/>
      <protection locked="0"/>
    </xf>
    <xf numFmtId="0" fontId="0" fillId="0" borderId="10" xfId="0" applyBorder="1" applyAlignment="1" applyProtection="1">
      <alignment horizontal="center" vertical="center" wrapText="1"/>
      <protection locked="0"/>
    </xf>
    <xf numFmtId="0" fontId="0" fillId="0" borderId="12" xfId="0" applyFont="1" applyBorder="1" applyAlignment="1" applyProtection="1">
      <alignment vertical="top" wrapText="1"/>
      <protection locked="0"/>
    </xf>
    <xf numFmtId="0" fontId="0" fillId="0" borderId="13" xfId="0" applyBorder="1" applyAlignment="1" applyProtection="1">
      <alignment vertical="top" wrapText="1"/>
      <protection locked="0"/>
    </xf>
    <xf numFmtId="0" fontId="0" fillId="33" borderId="14" xfId="0" applyFill="1" applyBorder="1" applyAlignment="1" applyProtection="1">
      <alignment horizontal="center" vertical="center" wrapText="1"/>
      <protection locked="0"/>
    </xf>
    <xf numFmtId="0" fontId="0" fillId="0" borderId="14" xfId="0" applyBorder="1" applyAlignment="1" applyProtection="1">
      <alignment horizontal="center" vertical="center" wrapText="1"/>
      <protection locked="0"/>
    </xf>
    <xf numFmtId="0" fontId="0" fillId="33" borderId="15" xfId="0" applyFill="1" applyBorder="1" applyAlignment="1" applyProtection="1">
      <alignment horizontal="center" vertical="center" wrapText="1"/>
      <protection locked="0"/>
    </xf>
    <xf numFmtId="0" fontId="0" fillId="0" borderId="16" xfId="0" applyBorder="1" applyAlignment="1" applyProtection="1">
      <alignment vertical="top" wrapText="1"/>
      <protection locked="0"/>
    </xf>
    <xf numFmtId="0" fontId="0" fillId="0" borderId="10" xfId="0" applyFont="1" applyBorder="1" applyAlignment="1" applyProtection="1">
      <alignment vertical="top" wrapText="1"/>
      <protection locked="0"/>
    </xf>
    <xf numFmtId="0" fontId="0" fillId="0" borderId="10" xfId="0" applyFont="1" applyBorder="1" applyAlignment="1" applyProtection="1">
      <alignment wrapText="1"/>
      <protection locked="0"/>
    </xf>
    <xf numFmtId="0" fontId="0" fillId="0" borderId="10" xfId="0" applyBorder="1" applyAlignment="1" applyProtection="1">
      <alignment vertical="center" wrapText="1"/>
      <protection locked="0"/>
    </xf>
    <xf numFmtId="0" fontId="0" fillId="0" borderId="12" xfId="0" applyBorder="1" applyAlignment="1" applyProtection="1">
      <alignment wrapText="1"/>
      <protection locked="0"/>
    </xf>
    <xf numFmtId="0" fontId="0" fillId="0" borderId="13" xfId="0" applyBorder="1" applyAlignment="1" applyProtection="1">
      <alignment wrapText="1"/>
      <protection locked="0"/>
    </xf>
    <xf numFmtId="0" fontId="0" fillId="0" borderId="14" xfId="0" applyBorder="1" applyAlignment="1" applyProtection="1">
      <alignment vertical="center" wrapText="1"/>
      <protection locked="0"/>
    </xf>
    <xf numFmtId="0" fontId="0" fillId="0" borderId="14" xfId="0" applyBorder="1" applyAlignment="1" applyProtection="1">
      <alignment horizontal="left" vertical="center" wrapText="1"/>
      <protection locked="0"/>
    </xf>
    <xf numFmtId="0" fontId="0" fillId="0" borderId="17" xfId="0" applyBorder="1" applyAlignment="1" applyProtection="1">
      <alignment wrapText="1"/>
      <protection locked="0"/>
    </xf>
    <xf numFmtId="0" fontId="0" fillId="33" borderId="10" xfId="0" applyFont="1" applyFill="1" applyBorder="1" applyAlignment="1" applyProtection="1">
      <alignment horizontal="center" vertical="center" wrapText="1"/>
      <protection locked="0"/>
    </xf>
    <xf numFmtId="0" fontId="0" fillId="0" borderId="17" xfId="0" applyBorder="1" applyAlignment="1" applyProtection="1">
      <alignment vertical="top" wrapText="1"/>
      <protection locked="0"/>
    </xf>
    <xf numFmtId="0" fontId="0" fillId="33" borderId="14" xfId="0" applyFont="1" applyFill="1" applyBorder="1" applyAlignment="1" applyProtection="1">
      <alignment horizontal="center" vertical="center" wrapText="1"/>
      <protection locked="0"/>
    </xf>
    <xf numFmtId="0" fontId="0" fillId="0" borderId="0" xfId="0" applyFont="1" applyAlignment="1" applyProtection="1">
      <alignment horizontal="center"/>
      <protection/>
    </xf>
    <xf numFmtId="181" fontId="0" fillId="0" borderId="0" xfId="0" applyNumberFormat="1" applyAlignment="1" applyProtection="1">
      <alignment horizontal="center"/>
      <protection/>
    </xf>
    <xf numFmtId="2" fontId="0" fillId="0" borderId="0" xfId="0" applyNumberFormat="1" applyAlignment="1" applyProtection="1">
      <alignment horizontal="center"/>
      <protection/>
    </xf>
    <xf numFmtId="0" fontId="0" fillId="0" borderId="0" xfId="0" applyAlignment="1" applyProtection="1">
      <alignment/>
      <protection/>
    </xf>
    <xf numFmtId="0" fontId="57" fillId="33" borderId="18" xfId="0" applyFont="1" applyFill="1" applyBorder="1" applyAlignment="1" applyProtection="1">
      <alignment horizontal="center" vertical="center"/>
      <protection locked="0"/>
    </xf>
    <xf numFmtId="0" fontId="0" fillId="0" borderId="12" xfId="0" applyBorder="1" applyAlignment="1" applyProtection="1">
      <alignment vertical="top" wrapText="1"/>
      <protection locked="0"/>
    </xf>
    <xf numFmtId="0" fontId="0" fillId="0" borderId="10" xfId="0" applyBorder="1" applyAlignment="1" applyProtection="1">
      <alignment vertical="top" wrapText="1"/>
      <protection locked="0"/>
    </xf>
    <xf numFmtId="0" fontId="0" fillId="0" borderId="18" xfId="0" applyBorder="1" applyAlignment="1" applyProtection="1">
      <alignment horizontal="right" vertical="center"/>
      <protection/>
    </xf>
    <xf numFmtId="0" fontId="0" fillId="0" borderId="0" xfId="0" applyFont="1" applyAlignment="1" applyProtection="1">
      <alignment/>
      <protection/>
    </xf>
    <xf numFmtId="9" fontId="0" fillId="0" borderId="0" xfId="0" applyNumberFormat="1" applyAlignment="1" applyProtection="1">
      <alignment horizontal="center"/>
      <protection/>
    </xf>
    <xf numFmtId="0" fontId="2" fillId="0" borderId="0" xfId="0" applyFont="1" applyBorder="1" applyAlignment="1" applyProtection="1">
      <alignment horizontal="center" vertical="center"/>
      <protection/>
    </xf>
    <xf numFmtId="0" fontId="2" fillId="0" borderId="0" xfId="0" applyFont="1" applyAlignment="1" applyProtection="1">
      <alignment horizontal="center" vertical="center"/>
      <protection/>
    </xf>
    <xf numFmtId="0" fontId="0" fillId="0" borderId="0" xfId="0" applyAlignment="1" applyProtection="1">
      <alignment vertical="center"/>
      <protection/>
    </xf>
    <xf numFmtId="0" fontId="58" fillId="0" borderId="0" xfId="0" applyFont="1" applyBorder="1" applyAlignment="1" applyProtection="1">
      <alignment horizontal="center" vertical="center"/>
      <protection/>
    </xf>
    <xf numFmtId="0" fontId="58" fillId="0" borderId="0" xfId="0" applyFont="1" applyAlignment="1" applyProtection="1">
      <alignment horizontal="center" vertical="center"/>
      <protection/>
    </xf>
    <xf numFmtId="0" fontId="59" fillId="34" borderId="18" xfId="0" applyFont="1" applyFill="1" applyBorder="1" applyAlignment="1" applyProtection="1">
      <alignment vertical="center"/>
      <protection/>
    </xf>
    <xf numFmtId="0" fontId="59" fillId="34" borderId="18" xfId="0" applyFont="1" applyFill="1" applyBorder="1" applyAlignment="1" applyProtection="1">
      <alignment horizontal="center" vertical="center"/>
      <protection/>
    </xf>
    <xf numFmtId="0" fontId="59" fillId="34" borderId="18" xfId="0" applyFont="1" applyFill="1" applyBorder="1" applyAlignment="1" applyProtection="1">
      <alignment horizontal="right" vertical="center"/>
      <protection/>
    </xf>
    <xf numFmtId="0" fontId="0" fillId="0" borderId="18" xfId="0" applyFont="1" applyBorder="1" applyAlignment="1" applyProtection="1">
      <alignment vertical="center" wrapText="1"/>
      <protection/>
    </xf>
    <xf numFmtId="0" fontId="0" fillId="0" borderId="18" xfId="0" applyBorder="1" applyAlignment="1" applyProtection="1">
      <alignment horizontal="center" vertical="center"/>
      <protection/>
    </xf>
    <xf numFmtId="180" fontId="0" fillId="0" borderId="18" xfId="0" applyNumberFormat="1" applyBorder="1" applyAlignment="1" applyProtection="1">
      <alignment horizontal="center" vertical="center"/>
      <protection/>
    </xf>
    <xf numFmtId="2" fontId="0" fillId="0" borderId="18" xfId="0" applyNumberFormat="1" applyBorder="1" applyAlignment="1" applyProtection="1">
      <alignment horizontal="center" vertical="center"/>
      <protection/>
    </xf>
    <xf numFmtId="0" fontId="0" fillId="0" borderId="0" xfId="0" applyAlignment="1" applyProtection="1">
      <alignment horizontal="center" vertical="center"/>
      <protection/>
    </xf>
    <xf numFmtId="180" fontId="0" fillId="0" borderId="0" xfId="0" applyNumberFormat="1" applyAlignment="1" applyProtection="1">
      <alignment horizontal="center" vertical="center"/>
      <protection/>
    </xf>
    <xf numFmtId="0" fontId="0" fillId="0" borderId="0" xfId="0" applyAlignment="1" applyProtection="1">
      <alignment horizontal="right" vertical="center"/>
      <protection/>
    </xf>
    <xf numFmtId="2" fontId="0" fillId="0" borderId="0" xfId="0" applyNumberFormat="1" applyAlignment="1" applyProtection="1">
      <alignment horizontal="center" vertical="center"/>
      <protection/>
    </xf>
    <xf numFmtId="2" fontId="58" fillId="0" borderId="0" xfId="0" applyNumberFormat="1" applyFont="1" applyAlignment="1" applyProtection="1">
      <alignment horizontal="center" vertical="center"/>
      <protection/>
    </xf>
    <xf numFmtId="0" fontId="58" fillId="0" borderId="0" xfId="0" applyFont="1" applyAlignment="1" applyProtection="1">
      <alignment horizontal="right" vertical="center"/>
      <protection/>
    </xf>
    <xf numFmtId="0" fontId="0" fillId="0" borderId="0" xfId="0" applyAlignment="1" applyProtection="1">
      <alignment horizontal="center" wrapText="1"/>
      <protection/>
    </xf>
    <xf numFmtId="0" fontId="0" fillId="0" borderId="0" xfId="0" applyAlignment="1" applyProtection="1">
      <alignment wrapText="1"/>
      <protection/>
    </xf>
    <xf numFmtId="0" fontId="60" fillId="35" borderId="0" xfId="0" applyFont="1" applyFill="1" applyBorder="1" applyAlignment="1" applyProtection="1">
      <alignment horizontal="center" vertical="center" wrapText="1"/>
      <protection/>
    </xf>
    <xf numFmtId="0" fontId="61" fillId="35" borderId="0" xfId="0" applyFont="1" applyFill="1" applyBorder="1" applyAlignment="1" applyProtection="1">
      <alignment wrapText="1"/>
      <protection/>
    </xf>
    <xf numFmtId="0" fontId="0" fillId="35" borderId="0" xfId="0" applyFill="1" applyBorder="1" applyAlignment="1" applyProtection="1">
      <alignment wrapText="1"/>
      <protection/>
    </xf>
    <xf numFmtId="0" fontId="61" fillId="35" borderId="0" xfId="0" applyFont="1" applyFill="1" applyBorder="1" applyAlignment="1" applyProtection="1">
      <alignment vertical="center" wrapText="1"/>
      <protection/>
    </xf>
    <xf numFmtId="0" fontId="62" fillId="34" borderId="10" xfId="0" applyFont="1" applyFill="1" applyBorder="1" applyAlignment="1" applyProtection="1">
      <alignment horizontal="center" vertical="center" wrapText="1"/>
      <protection/>
    </xf>
    <xf numFmtId="0" fontId="0" fillId="35" borderId="0" xfId="0" applyFill="1" applyBorder="1" applyAlignment="1" applyProtection="1">
      <alignment vertical="center" wrapText="1"/>
      <protection/>
    </xf>
    <xf numFmtId="0" fontId="0" fillId="0" borderId="0" xfId="0" applyAlignment="1" applyProtection="1">
      <alignment vertical="center" wrapText="1"/>
      <protection/>
    </xf>
    <xf numFmtId="0" fontId="3" fillId="36" borderId="10" xfId="0" applyFont="1" applyFill="1" applyBorder="1" applyAlignment="1" applyProtection="1">
      <alignment horizontal="center" vertical="center" wrapText="1"/>
      <protection/>
    </xf>
    <xf numFmtId="180" fontId="3" fillId="36" borderId="10" xfId="0" applyNumberFormat="1" applyFont="1" applyFill="1" applyBorder="1" applyAlignment="1" applyProtection="1">
      <alignment horizontal="center" vertical="center" wrapText="1"/>
      <protection/>
    </xf>
    <xf numFmtId="0" fontId="60" fillId="34" borderId="19" xfId="0" applyFont="1" applyFill="1" applyBorder="1" applyAlignment="1" applyProtection="1">
      <alignment horizontal="center" vertical="center" wrapText="1"/>
      <protection/>
    </xf>
    <xf numFmtId="0" fontId="61" fillId="35" borderId="0" xfId="0" applyFont="1" applyFill="1" applyBorder="1" applyAlignment="1" applyProtection="1">
      <alignment vertical="top" wrapText="1"/>
      <protection/>
    </xf>
    <xf numFmtId="0" fontId="0" fillId="0" borderId="12" xfId="0" applyFont="1" applyBorder="1" applyAlignment="1" applyProtection="1">
      <alignment vertical="top" wrapText="1"/>
      <protection/>
    </xf>
    <xf numFmtId="0" fontId="0" fillId="0" borderId="11" xfId="0" applyBorder="1" applyAlignment="1" applyProtection="1">
      <alignment horizontal="center" vertical="center" wrapText="1"/>
      <protection/>
    </xf>
    <xf numFmtId="0" fontId="0" fillId="35" borderId="0" xfId="0" applyFill="1" applyBorder="1" applyAlignment="1" applyProtection="1">
      <alignment vertical="top" wrapText="1"/>
      <protection/>
    </xf>
    <xf numFmtId="0" fontId="0" fillId="0" borderId="0" xfId="0" applyAlignment="1" applyProtection="1">
      <alignment vertical="top" wrapText="1"/>
      <protection/>
    </xf>
    <xf numFmtId="0" fontId="62" fillId="34" borderId="20" xfId="0" applyFont="1" applyFill="1" applyBorder="1" applyAlignment="1" applyProtection="1">
      <alignment horizontal="center" vertical="center" wrapText="1"/>
      <protection/>
    </xf>
    <xf numFmtId="0" fontId="0" fillId="0" borderId="12" xfId="0" applyFont="1" applyBorder="1" applyAlignment="1" applyProtection="1">
      <alignment wrapText="1"/>
      <protection/>
    </xf>
    <xf numFmtId="0" fontId="0" fillId="0" borderId="21" xfId="0" applyFont="1" applyBorder="1" applyAlignment="1" applyProtection="1">
      <alignment wrapText="1"/>
      <protection/>
    </xf>
    <xf numFmtId="0" fontId="0" fillId="0" borderId="0" xfId="0" applyBorder="1" applyAlignment="1" applyProtection="1">
      <alignment wrapText="1"/>
      <protection/>
    </xf>
    <xf numFmtId="0" fontId="61" fillId="35" borderId="0" xfId="0" applyFont="1" applyFill="1" applyAlignment="1" applyProtection="1">
      <alignment wrapText="1"/>
      <protection/>
    </xf>
    <xf numFmtId="0" fontId="0" fillId="35" borderId="0" xfId="0" applyFont="1" applyFill="1" applyBorder="1" applyAlignment="1" applyProtection="1">
      <alignment wrapText="1"/>
      <protection/>
    </xf>
    <xf numFmtId="0" fontId="0" fillId="35" borderId="0" xfId="0" applyFill="1" applyAlignment="1" applyProtection="1">
      <alignment wrapText="1"/>
      <protection/>
    </xf>
    <xf numFmtId="0" fontId="60" fillId="35" borderId="0" xfId="0" applyFont="1" applyFill="1" applyBorder="1" applyAlignment="1" applyProtection="1">
      <alignment horizontal="center" vertical="center"/>
      <protection/>
    </xf>
    <xf numFmtId="0" fontId="61" fillId="35" borderId="22" xfId="0" applyFont="1" applyFill="1" applyBorder="1" applyAlignment="1" applyProtection="1">
      <alignment wrapText="1"/>
      <protection/>
    </xf>
    <xf numFmtId="0" fontId="0" fillId="35" borderId="23" xfId="0" applyFill="1" applyBorder="1" applyAlignment="1" applyProtection="1">
      <alignment wrapText="1"/>
      <protection/>
    </xf>
    <xf numFmtId="0" fontId="61" fillId="35" borderId="22" xfId="0" applyFont="1" applyFill="1" applyBorder="1" applyAlignment="1" applyProtection="1">
      <alignment vertical="top" wrapText="1"/>
      <protection/>
    </xf>
    <xf numFmtId="0" fontId="60" fillId="34" borderId="19" xfId="0" applyFont="1" applyFill="1" applyBorder="1" applyAlignment="1" applyProtection="1">
      <alignment horizontal="center" vertical="center"/>
      <protection/>
    </xf>
    <xf numFmtId="0" fontId="0" fillId="0" borderId="10" xfId="0" applyFont="1" applyBorder="1" applyAlignment="1" applyProtection="1">
      <alignment vertical="top" wrapText="1"/>
      <protection/>
    </xf>
    <xf numFmtId="0" fontId="0" fillId="35" borderId="23" xfId="0" applyFill="1" applyBorder="1" applyAlignment="1" applyProtection="1">
      <alignment vertical="top" wrapText="1"/>
      <protection/>
    </xf>
    <xf numFmtId="0" fontId="63" fillId="34" borderId="19" xfId="0" applyFont="1" applyFill="1" applyBorder="1" applyAlignment="1" applyProtection="1">
      <alignment horizontal="center" vertical="center"/>
      <protection/>
    </xf>
    <xf numFmtId="0" fontId="0" fillId="0" borderId="0" xfId="0" applyFont="1" applyBorder="1" applyAlignment="1" applyProtection="1">
      <alignment vertical="top" wrapText="1"/>
      <protection/>
    </xf>
    <xf numFmtId="0" fontId="0" fillId="0" borderId="0" xfId="0" applyFont="1" applyAlignment="1" applyProtection="1">
      <alignment vertical="top" wrapText="1"/>
      <protection/>
    </xf>
    <xf numFmtId="0" fontId="5" fillId="36" borderId="24" xfId="0" applyFont="1" applyFill="1" applyBorder="1" applyAlignment="1" applyProtection="1">
      <alignment horizontal="left" vertical="center" wrapText="1"/>
      <protection/>
    </xf>
    <xf numFmtId="0" fontId="0" fillId="35" borderId="0" xfId="0" applyFont="1" applyFill="1" applyBorder="1" applyAlignment="1" applyProtection="1">
      <alignment horizontal="center" wrapText="1"/>
      <protection/>
    </xf>
    <xf numFmtId="0" fontId="0" fillId="0" borderId="0" xfId="0" applyBorder="1" applyAlignment="1" applyProtection="1">
      <alignment horizontal="center" vertical="top" wrapText="1"/>
      <protection/>
    </xf>
    <xf numFmtId="0" fontId="0" fillId="0" borderId="12" xfId="0" applyBorder="1" applyAlignment="1" applyProtection="1">
      <alignment vertical="top" wrapText="1"/>
      <protection/>
    </xf>
    <xf numFmtId="0" fontId="60" fillId="34" borderId="18" xfId="0" applyFont="1" applyFill="1" applyBorder="1" applyAlignment="1" applyProtection="1">
      <alignment vertical="center"/>
      <protection/>
    </xf>
    <xf numFmtId="0" fontId="60" fillId="34" borderId="18" xfId="0" applyFont="1" applyFill="1" applyBorder="1" applyAlignment="1" applyProtection="1">
      <alignment horizontal="center" vertical="center"/>
      <protection/>
    </xf>
    <xf numFmtId="0" fontId="57" fillId="0" borderId="18" xfId="0" applyFont="1" applyBorder="1" applyAlignment="1" applyProtection="1">
      <alignment vertical="center" wrapText="1"/>
      <protection/>
    </xf>
    <xf numFmtId="180" fontId="60" fillId="34" borderId="18" xfId="0" applyNumberFormat="1" applyFont="1" applyFill="1" applyBorder="1" applyAlignment="1" applyProtection="1">
      <alignment horizontal="center" vertical="center"/>
      <protection/>
    </xf>
    <xf numFmtId="0" fontId="0" fillId="0" borderId="0" xfId="0" applyAlignment="1" applyProtection="1">
      <alignment horizontal="center"/>
      <protection/>
    </xf>
    <xf numFmtId="180" fontId="0" fillId="0" borderId="0" xfId="0" applyNumberFormat="1" applyAlignment="1" applyProtection="1">
      <alignment horizontal="center"/>
      <protection/>
    </xf>
    <xf numFmtId="0" fontId="2" fillId="0" borderId="0" xfId="0" applyFont="1" applyBorder="1" applyAlignment="1" applyProtection="1">
      <alignment horizontal="center" vertical="center" wrapText="1"/>
      <protection/>
    </xf>
    <xf numFmtId="0" fontId="0" fillId="0" borderId="0" xfId="0" applyFont="1" applyAlignment="1" applyProtection="1">
      <alignment horizontal="left" vertical="center" wrapText="1"/>
      <protection/>
    </xf>
    <xf numFmtId="0" fontId="0" fillId="0" borderId="25" xfId="0" applyFont="1" applyBorder="1" applyAlignment="1" applyProtection="1">
      <alignment vertical="top" wrapText="1"/>
      <protection/>
    </xf>
    <xf numFmtId="0" fontId="0" fillId="0" borderId="18" xfId="0" applyFont="1" applyBorder="1" applyAlignment="1" applyProtection="1">
      <alignment wrapText="1"/>
      <protection/>
    </xf>
    <xf numFmtId="0" fontId="0" fillId="33" borderId="24" xfId="0" applyFill="1" applyBorder="1" applyAlignment="1" applyProtection="1">
      <alignment horizontal="center" vertical="center" wrapText="1"/>
      <protection locked="0"/>
    </xf>
    <xf numFmtId="0" fontId="0" fillId="0" borderId="0" xfId="0" applyAlignment="1" applyProtection="1" quotePrefix="1">
      <alignment horizontal="left" vertical="center" wrapText="1"/>
      <protection/>
    </xf>
    <xf numFmtId="0" fontId="0" fillId="0" borderId="12" xfId="0" applyBorder="1" applyAlignment="1" applyProtection="1">
      <alignment wrapText="1"/>
      <protection/>
    </xf>
    <xf numFmtId="0" fontId="0" fillId="0" borderId="0" xfId="0" applyFont="1" applyAlignment="1" applyProtection="1">
      <alignment vertical="center"/>
      <protection/>
    </xf>
    <xf numFmtId="0" fontId="57" fillId="0" borderId="0" xfId="0" applyFont="1" applyAlignment="1" applyProtection="1">
      <alignment vertical="center" wrapText="1"/>
      <protection/>
    </xf>
    <xf numFmtId="0" fontId="0" fillId="0" borderId="0" xfId="0" applyFont="1" applyAlignment="1" applyProtection="1">
      <alignment vertical="center" wrapText="1"/>
      <protection/>
    </xf>
    <xf numFmtId="0" fontId="0" fillId="6" borderId="18" xfId="0" applyFill="1" applyBorder="1" applyAlignment="1" applyProtection="1">
      <alignment vertical="center" wrapText="1"/>
      <protection/>
    </xf>
    <xf numFmtId="0" fontId="0" fillId="7" borderId="18" xfId="0" applyFill="1" applyBorder="1" applyAlignment="1" applyProtection="1">
      <alignment vertical="center" wrapText="1"/>
      <protection/>
    </xf>
    <xf numFmtId="0" fontId="0" fillId="5" borderId="18" xfId="0" applyFill="1" applyBorder="1" applyAlignment="1" applyProtection="1">
      <alignment vertical="center" wrapText="1"/>
      <protection/>
    </xf>
    <xf numFmtId="0" fontId="0" fillId="4" borderId="18" xfId="0" applyFill="1" applyBorder="1" applyAlignment="1" applyProtection="1">
      <alignment vertical="center" wrapText="1"/>
      <protection/>
    </xf>
    <xf numFmtId="0" fontId="64" fillId="0" borderId="0" xfId="45" applyFont="1" applyAlignment="1" applyProtection="1">
      <alignment vertical="center" wrapText="1"/>
      <protection/>
    </xf>
    <xf numFmtId="0" fontId="3" fillId="6" borderId="18" xfId="0" applyFont="1" applyFill="1" applyBorder="1" applyAlignment="1" applyProtection="1">
      <alignment horizontal="left" vertical="center" wrapText="1"/>
      <protection/>
    </xf>
    <xf numFmtId="0" fontId="3" fillId="7" borderId="18" xfId="0" applyFont="1" applyFill="1" applyBorder="1" applyAlignment="1" applyProtection="1">
      <alignment horizontal="left" vertical="center" wrapText="1"/>
      <protection/>
    </xf>
    <xf numFmtId="0" fontId="0" fillId="0" borderId="0" xfId="0" applyAlignment="1">
      <alignment wrapText="1"/>
    </xf>
    <xf numFmtId="0" fontId="65" fillId="37" borderId="18" xfId="0" applyFont="1" applyFill="1" applyBorder="1" applyAlignment="1">
      <alignment horizontal="center" wrapText="1"/>
    </xf>
    <xf numFmtId="0" fontId="0" fillId="19" borderId="0" xfId="0" applyFill="1" applyAlignment="1">
      <alignment/>
    </xf>
    <xf numFmtId="0" fontId="0" fillId="19" borderId="18" xfId="0" applyFill="1" applyBorder="1" applyAlignment="1">
      <alignment/>
    </xf>
    <xf numFmtId="0" fontId="66" fillId="37" borderId="18" xfId="0" applyFont="1" applyFill="1" applyBorder="1" applyAlignment="1">
      <alignment horizontal="center" wrapText="1"/>
    </xf>
    <xf numFmtId="0" fontId="66" fillId="37" borderId="18" xfId="0" applyFont="1" applyFill="1" applyBorder="1" applyAlignment="1">
      <alignment horizontal="center" vertical="center" wrapText="1"/>
    </xf>
    <xf numFmtId="0" fontId="0" fillId="19" borderId="18" xfId="0" applyFill="1" applyBorder="1" applyAlignment="1">
      <alignment horizontal="center"/>
    </xf>
    <xf numFmtId="0" fontId="0" fillId="0" borderId="0" xfId="0" applyAlignment="1">
      <alignment horizontal="center"/>
    </xf>
    <xf numFmtId="0" fontId="2" fillId="0" borderId="0" xfId="0" applyFont="1" applyBorder="1" applyAlignment="1" applyProtection="1">
      <alignment horizontal="center" vertical="center"/>
      <protection/>
    </xf>
    <xf numFmtId="0" fontId="57" fillId="33" borderId="18" xfId="0" applyFont="1" applyFill="1" applyBorder="1" applyAlignment="1" applyProtection="1">
      <alignment horizontal="left" vertical="center"/>
      <protection locked="0"/>
    </xf>
    <xf numFmtId="0" fontId="4" fillId="36" borderId="18" xfId="0" applyFont="1" applyFill="1" applyBorder="1" applyAlignment="1" applyProtection="1">
      <alignment horizontal="left" vertical="center" wrapText="1"/>
      <protection/>
    </xf>
    <xf numFmtId="0" fontId="4" fillId="36" borderId="26" xfId="0" applyFont="1" applyFill="1" applyBorder="1" applyAlignment="1" applyProtection="1">
      <alignment horizontal="left" vertical="center" wrapText="1"/>
      <protection/>
    </xf>
    <xf numFmtId="0" fontId="62" fillId="34" borderId="27" xfId="0" applyFont="1" applyFill="1" applyBorder="1" applyAlignment="1" applyProtection="1">
      <alignment horizontal="left" vertical="center" wrapText="1"/>
      <protection/>
    </xf>
    <xf numFmtId="0" fontId="62" fillId="34" borderId="20" xfId="0" applyFont="1" applyFill="1" applyBorder="1" applyAlignment="1" applyProtection="1">
      <alignment horizontal="center" vertical="center" wrapText="1"/>
      <protection/>
    </xf>
    <xf numFmtId="0" fontId="62" fillId="34" borderId="28" xfId="0" applyFont="1" applyFill="1" applyBorder="1" applyAlignment="1" applyProtection="1">
      <alignment horizontal="center" vertical="center" wrapText="1"/>
      <protection/>
    </xf>
    <xf numFmtId="0" fontId="3" fillId="36" borderId="10" xfId="0" applyFont="1" applyFill="1" applyBorder="1" applyAlignment="1" applyProtection="1">
      <alignment horizontal="center" vertical="center" wrapText="1"/>
      <protection/>
    </xf>
    <xf numFmtId="0" fontId="3" fillId="36" borderId="11" xfId="0" applyFont="1" applyFill="1" applyBorder="1" applyAlignment="1" applyProtection="1">
      <alignment horizontal="left" vertical="center" wrapText="1"/>
      <protection/>
    </xf>
    <xf numFmtId="0" fontId="60" fillId="34" borderId="11" xfId="0" applyFont="1" applyFill="1" applyBorder="1" applyAlignment="1" applyProtection="1">
      <alignment horizontal="center" vertical="center" wrapText="1"/>
      <protection/>
    </xf>
    <xf numFmtId="0" fontId="60" fillId="34" borderId="12" xfId="0" applyFont="1" applyFill="1" applyBorder="1" applyAlignment="1" applyProtection="1">
      <alignment horizontal="center" vertical="center" wrapText="1"/>
      <protection/>
    </xf>
    <xf numFmtId="0" fontId="60" fillId="34" borderId="19" xfId="0" applyFont="1" applyFill="1" applyBorder="1" applyAlignment="1" applyProtection="1">
      <alignment horizontal="center" vertical="center" wrapText="1"/>
      <protection/>
    </xf>
    <xf numFmtId="0" fontId="60" fillId="34" borderId="10" xfId="0" applyFont="1" applyFill="1" applyBorder="1" applyAlignment="1" applyProtection="1">
      <alignment horizontal="center" vertical="center" wrapText="1"/>
      <protection/>
    </xf>
    <xf numFmtId="0" fontId="60" fillId="34" borderId="16" xfId="0" applyFont="1" applyFill="1" applyBorder="1" applyAlignment="1" applyProtection="1">
      <alignment horizontal="center" vertical="center" wrapText="1"/>
      <protection/>
    </xf>
    <xf numFmtId="0" fontId="60" fillId="34" borderId="19" xfId="0" applyFont="1" applyFill="1" applyBorder="1" applyAlignment="1" applyProtection="1">
      <alignment horizontal="center" wrapText="1"/>
      <protection/>
    </xf>
    <xf numFmtId="0" fontId="4" fillId="36" borderId="10" xfId="0" applyFont="1" applyFill="1" applyBorder="1" applyAlignment="1" applyProtection="1">
      <alignment horizontal="left" vertical="center" wrapText="1"/>
      <protection/>
    </xf>
    <xf numFmtId="0" fontId="62" fillId="34" borderId="10" xfId="0" applyFont="1" applyFill="1" applyBorder="1" applyAlignment="1" applyProtection="1">
      <alignment horizontal="left" vertical="center" wrapText="1"/>
      <protection/>
    </xf>
    <xf numFmtId="0" fontId="62" fillId="34" borderId="10" xfId="0" applyFont="1" applyFill="1" applyBorder="1" applyAlignment="1" applyProtection="1">
      <alignment horizontal="center" vertical="center" wrapText="1"/>
      <protection/>
    </xf>
    <xf numFmtId="0" fontId="4" fillId="36" borderId="19" xfId="0" applyFont="1" applyFill="1" applyBorder="1" applyAlignment="1" applyProtection="1">
      <alignment horizontal="left" vertical="center" wrapText="1"/>
      <protection/>
    </xf>
    <xf numFmtId="0" fontId="63" fillId="34" borderId="19" xfId="0" applyFont="1" applyFill="1" applyBorder="1" applyAlignment="1" applyProtection="1">
      <alignment horizontal="center" wrapText="1"/>
      <protection/>
    </xf>
    <xf numFmtId="0" fontId="4" fillId="36" borderId="29" xfId="0" applyFont="1" applyFill="1" applyBorder="1" applyAlignment="1" applyProtection="1">
      <alignment horizontal="left" vertical="center" wrapText="1"/>
      <protection/>
    </xf>
    <xf numFmtId="0" fontId="62" fillId="34" borderId="12" xfId="0" applyFont="1" applyFill="1" applyBorder="1" applyAlignment="1" applyProtection="1">
      <alignment horizontal="left" vertical="center" wrapText="1"/>
      <protection/>
    </xf>
    <xf numFmtId="0" fontId="62" fillId="34" borderId="11" xfId="0" applyFont="1" applyFill="1" applyBorder="1" applyAlignment="1" applyProtection="1">
      <alignment horizontal="center" vertical="center" wrapText="1"/>
      <protection/>
    </xf>
    <xf numFmtId="0" fontId="62" fillId="34" borderId="30" xfId="0" applyFont="1" applyFill="1" applyBorder="1" applyAlignment="1" applyProtection="1">
      <alignment horizontal="center" vertical="center" wrapText="1"/>
      <protection/>
    </xf>
    <xf numFmtId="0" fontId="62" fillId="34" borderId="31" xfId="0" applyFont="1" applyFill="1" applyBorder="1" applyAlignment="1" applyProtection="1">
      <alignment horizontal="center" vertical="center" wrapText="1"/>
      <protection/>
    </xf>
    <xf numFmtId="0" fontId="62" fillId="34" borderId="32" xfId="0" applyFont="1" applyFill="1" applyBorder="1" applyAlignment="1" applyProtection="1">
      <alignment horizontal="center" vertical="center" wrapText="1"/>
      <protection/>
    </xf>
    <xf numFmtId="0" fontId="58" fillId="0" borderId="0" xfId="0" applyFont="1" applyBorder="1" applyAlignment="1" applyProtection="1">
      <alignment horizontal="center" vertical="center"/>
      <protection/>
    </xf>
    <xf numFmtId="0" fontId="57" fillId="0" borderId="18" xfId="0" applyFont="1" applyBorder="1" applyAlignment="1" applyProtection="1">
      <alignment horizontal="left" vertical="center"/>
      <protection/>
    </xf>
    <xf numFmtId="0" fontId="0" fillId="0" borderId="18" xfId="0" applyFont="1" applyBorder="1" applyAlignment="1" applyProtection="1">
      <alignment horizontal="left" vertical="center" wrapText="1"/>
      <protection/>
    </xf>
    <xf numFmtId="0" fontId="0" fillId="19" borderId="33" xfId="0" applyFill="1" applyBorder="1" applyAlignment="1">
      <alignment horizontal="justify" vertical="top"/>
    </xf>
    <xf numFmtId="0" fontId="0" fillId="19" borderId="34" xfId="0" applyFill="1" applyBorder="1" applyAlignment="1">
      <alignment horizontal="justify" vertical="top"/>
    </xf>
    <xf numFmtId="0" fontId="0" fillId="19" borderId="35" xfId="0" applyFill="1" applyBorder="1" applyAlignment="1">
      <alignment horizontal="justify" vertical="top"/>
    </xf>
    <xf numFmtId="0" fontId="57" fillId="19" borderId="0" xfId="0" applyFont="1" applyFill="1" applyAlignment="1">
      <alignment horizont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999999"/>
      <rgbColor rgb="009999FF"/>
      <rgbColor rgb="00993366"/>
      <rgbColor rgb="00FFFFCC"/>
      <rgbColor rgb="00CCFFFF"/>
      <rgbColor rgb="00660066"/>
      <rgbColor rgb="00FF8080"/>
      <rgbColor rgb="000066CC"/>
      <rgbColor rgb="00B3B3B3"/>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C3C3C"/>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333333"/>
                </a:solidFill>
              </a:rPr>
              <a:t>Matriz de Valoración del Uso Educativo de las TIC en la Gestión Escolar
</a:t>
            </a:r>
            <a:r>
              <a:rPr lang="en-US" cap="none" sz="1400" b="1" i="0" u="none" baseline="0">
                <a:solidFill>
                  <a:srgbClr val="333333"/>
                </a:solidFill>
              </a:rPr>
              <a:t>Priorización de los Procesos de la Gestión Escolar</a:t>
            </a:r>
          </a:p>
        </c:rich>
      </c:tx>
      <c:layout>
        <c:manualLayout>
          <c:xMode val="factor"/>
          <c:yMode val="factor"/>
          <c:x val="-0.00125"/>
          <c:y val="-0.01575"/>
        </c:manualLayout>
      </c:layout>
      <c:spPr>
        <a:noFill/>
        <a:ln>
          <a:noFill/>
        </a:ln>
      </c:spPr>
    </c:title>
    <c:plotArea>
      <c:layout>
        <c:manualLayout>
          <c:xMode val="edge"/>
          <c:yMode val="edge"/>
          <c:x val="-0.00425"/>
          <c:y val="0.07125"/>
          <c:w val="0.99825"/>
          <c:h val="0.913"/>
        </c:manualLayout>
      </c:layout>
      <c:barChart>
        <c:barDir val="bar"/>
        <c:grouping val="clustered"/>
        <c:varyColors val="0"/>
        <c:ser>
          <c:idx val="0"/>
          <c:order val="0"/>
          <c:tx>
            <c:strRef>
              <c:f>'6. Resumen'!$C$9</c:f>
              <c:strCache>
                <c:ptCount val="1"/>
                <c:pt idx="0">
                  <c:v>Prioridad</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'6. Resumen'!$B$10:$B$28</c:f>
              <c:strCache>
                <c:ptCount val="19"/>
                <c:pt idx="0">
                  <c:v>A1. Diseño pedagógico (curricular)</c:v>
                </c:pt>
                <c:pt idx="1">
                  <c:v>A2. Practicas pedagógicas</c:v>
                </c:pt>
                <c:pt idx="2">
                  <c:v>A3. Gestión de aula</c:v>
                </c:pt>
                <c:pt idx="3">
                  <c:v>A4. Seguimiento académico</c:v>
                </c:pt>
                <c:pt idx="4">
                  <c:v>C1. Inclusión</c:v>
                </c:pt>
                <c:pt idx="5">
                  <c:v>C2. Proyección a la comunidad</c:v>
                </c:pt>
                <c:pt idx="6">
                  <c:v>C3. Participación y convivencia</c:v>
                </c:pt>
                <c:pt idx="7">
                  <c:v>C4. Prevención de riesgos</c:v>
                </c:pt>
                <c:pt idx="8">
                  <c:v>F1. Apoyo a la gestión Académica</c:v>
                </c:pt>
                <c:pt idx="9">
                  <c:v>F2. Administración de la planta física y de los recursos</c:v>
                </c:pt>
                <c:pt idx="10">
                  <c:v>F3. Administración de servicios complementarios</c:v>
                </c:pt>
                <c:pt idx="11">
                  <c:v>F4. Talento humano</c:v>
                </c:pt>
                <c:pt idx="12">
                  <c:v>F5. Apoyo financiero y contable</c:v>
                </c:pt>
                <c:pt idx="13">
                  <c:v>D1. Direccionamiento estratégico y horizonte institucional</c:v>
                </c:pt>
                <c:pt idx="14">
                  <c:v>D2. Gestión estratégica</c:v>
                </c:pt>
                <c:pt idx="15">
                  <c:v>D3. Gobierno escolar</c:v>
                </c:pt>
                <c:pt idx="16">
                  <c:v>D4. Cultura institucional</c:v>
                </c:pt>
                <c:pt idx="17">
                  <c:v>D5. Clima escolar</c:v>
                </c:pt>
                <c:pt idx="18">
                  <c:v>D6. Relaciones con el entorno</c:v>
                </c:pt>
              </c:strCache>
            </c:strRef>
          </c:cat>
          <c:val>
            <c:numRef>
              <c:f>'6. Resumen'!$C$10:$C$28</c:f>
              <c:numCach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ser>
        <c:axId val="34678232"/>
        <c:axId val="43668633"/>
      </c:barChart>
      <c:catAx>
        <c:axId val="34678232"/>
        <c:scaling>
          <c:orientation val="maxMin"/>
        </c:scaling>
        <c:axPos val="l"/>
        <c:delete val="0"/>
        <c:numFmt formatCode="General" sourceLinked="1"/>
        <c:majorTickMark val="out"/>
        <c:minorTickMark val="none"/>
        <c:tickLblPos val="nextTo"/>
        <c:spPr>
          <a:ln w="3175">
            <a:solidFill>
              <a:srgbClr val="969696"/>
            </a:solidFill>
          </a:ln>
        </c:spPr>
        <c:crossAx val="43668633"/>
        <c:crosses val="autoZero"/>
        <c:auto val="1"/>
        <c:lblOffset val="100"/>
        <c:tickLblSkip val="1"/>
        <c:noMultiLvlLbl val="0"/>
      </c:catAx>
      <c:valAx>
        <c:axId val="43668633"/>
        <c:scaling>
          <c:orientation val="minMax"/>
        </c:scaling>
        <c:axPos val="t"/>
        <c:majorGridlines>
          <c:spPr>
            <a:ln w="3175">
              <a:solidFill>
                <a:srgbClr val="969696"/>
              </a:solidFill>
            </a:ln>
          </c:spPr>
        </c:majorGridlines>
        <c:delete val="0"/>
        <c:numFmt formatCode="General" sourceLinked="1"/>
        <c:majorTickMark val="out"/>
        <c:minorTickMark val="none"/>
        <c:tickLblPos val="nextTo"/>
        <c:spPr>
          <a:ln w="3175">
            <a:solidFill>
              <a:srgbClr val="969696"/>
            </a:solidFill>
          </a:ln>
        </c:spPr>
        <c:crossAx val="34678232"/>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969696"/>
      </a:solidFill>
    </a:ln>
  </c:spPr>
  <c:txPr>
    <a:bodyPr vert="horz" rot="0"/>
    <a:lstStyle/>
    <a:p>
      <a:pPr>
        <a:defRPr lang="en-US" cap="none" sz="1000" b="0" i="0" u="none" baseline="0">
          <a:solidFill>
            <a:srgbClr val="333333"/>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333333"/>
                </a:solidFill>
              </a:rPr>
              <a:t>Matriz de Valoración del Uso Educativo de las TIC
</a:t>
            </a:r>
            <a:r>
              <a:rPr lang="en-US" cap="none" sz="1800" b="1" i="0" u="none" baseline="0">
                <a:solidFill>
                  <a:srgbClr val="333333"/>
                </a:solidFill>
              </a:rPr>
              <a:t>Resultados</a:t>
            </a:r>
          </a:p>
        </c:rich>
      </c:tx>
      <c:layout>
        <c:manualLayout>
          <c:xMode val="factor"/>
          <c:yMode val="factor"/>
          <c:x val="-0.00125"/>
          <c:y val="-0.016"/>
        </c:manualLayout>
      </c:layout>
      <c:spPr>
        <a:noFill/>
        <a:ln>
          <a:noFill/>
        </a:ln>
      </c:spPr>
    </c:title>
    <c:plotArea>
      <c:layout>
        <c:manualLayout>
          <c:xMode val="edge"/>
          <c:yMode val="edge"/>
          <c:x val="-0.004"/>
          <c:y val="0.1"/>
          <c:w val="0.9925"/>
          <c:h val="0.8845"/>
        </c:manualLayout>
      </c:layout>
      <c:barChart>
        <c:barDir val="bar"/>
        <c:grouping val="clustered"/>
        <c:varyColors val="0"/>
        <c:ser>
          <c:idx val="0"/>
          <c:order val="0"/>
          <c:tx>
            <c:strRef>
              <c:f>'6. Resumen'!$E$9</c:f>
              <c:strCache>
                <c:ptCount val="1"/>
                <c:pt idx="0">
                  <c:v>Resultado</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'6. Resumen'!$B$10:$B$28</c:f>
              <c:strCache/>
            </c:strRef>
          </c:cat>
          <c:val>
            <c:numRef>
              <c:f>'6. Resumen'!$E$10:$E$28</c:f>
              <c:numCache/>
            </c:numRef>
          </c:val>
        </c:ser>
        <c:axId val="57473378"/>
        <c:axId val="47498355"/>
      </c:barChart>
      <c:catAx>
        <c:axId val="57473378"/>
        <c:scaling>
          <c:orientation val="maxMin"/>
        </c:scaling>
        <c:axPos val="l"/>
        <c:delete val="0"/>
        <c:numFmt formatCode="General" sourceLinked="1"/>
        <c:majorTickMark val="out"/>
        <c:minorTickMark val="none"/>
        <c:tickLblPos val="nextTo"/>
        <c:spPr>
          <a:ln w="3175">
            <a:solidFill>
              <a:srgbClr val="969696"/>
            </a:solidFill>
          </a:ln>
        </c:spPr>
        <c:crossAx val="47498355"/>
        <c:crosses val="autoZero"/>
        <c:auto val="1"/>
        <c:lblOffset val="100"/>
        <c:tickLblSkip val="1"/>
        <c:noMultiLvlLbl val="0"/>
      </c:catAx>
      <c:valAx>
        <c:axId val="47498355"/>
        <c:scaling>
          <c:orientation val="minMax"/>
          <c:max val="5"/>
          <c:min val="0"/>
        </c:scaling>
        <c:axPos val="t"/>
        <c:majorGridlines>
          <c:spPr>
            <a:ln w="3175">
              <a:solidFill>
                <a:srgbClr val="969696"/>
              </a:solidFill>
            </a:ln>
          </c:spPr>
        </c:majorGridlines>
        <c:delete val="0"/>
        <c:numFmt formatCode="0.0" sourceLinked="0"/>
        <c:majorTickMark val="out"/>
        <c:minorTickMark val="none"/>
        <c:tickLblPos val="nextTo"/>
        <c:spPr>
          <a:ln w="3175">
            <a:solidFill>
              <a:srgbClr val="969696"/>
            </a:solidFill>
          </a:ln>
        </c:spPr>
        <c:crossAx val="57473378"/>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969696"/>
      </a:solidFill>
    </a:ln>
  </c:spPr>
  <c:txPr>
    <a:bodyPr vert="horz" rot="0"/>
    <a:lstStyle/>
    <a:p>
      <a:pPr>
        <a:defRPr lang="en-US" cap="none" sz="1000" b="0" i="0" u="none" baseline="0">
          <a:solidFill>
            <a:srgbClr val="333333"/>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161925</xdr:colOff>
      <xdr:row>0</xdr:row>
      <xdr:rowOff>28575</xdr:rowOff>
    </xdr:from>
    <xdr:to>
      <xdr:col>13</xdr:col>
      <xdr:colOff>723900</xdr:colOff>
      <xdr:row>26</xdr:row>
      <xdr:rowOff>85725</xdr:rowOff>
    </xdr:to>
    <xdr:graphicFrame>
      <xdr:nvGraphicFramePr>
        <xdr:cNvPr id="1" name="1 Gráfico"/>
        <xdr:cNvGraphicFramePr/>
      </xdr:nvGraphicFramePr>
      <xdr:xfrm>
        <a:off x="7839075" y="28575"/>
        <a:ext cx="7581900" cy="73056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9525</xdr:colOff>
      <xdr:row>0</xdr:row>
      <xdr:rowOff>66675</xdr:rowOff>
    </xdr:from>
    <xdr:to>
      <xdr:col>16</xdr:col>
      <xdr:colOff>695325</xdr:colOff>
      <xdr:row>29</xdr:row>
      <xdr:rowOff>190500</xdr:rowOff>
    </xdr:to>
    <xdr:graphicFrame>
      <xdr:nvGraphicFramePr>
        <xdr:cNvPr id="1" name="2 Gráfico"/>
        <xdr:cNvGraphicFramePr/>
      </xdr:nvGraphicFramePr>
      <xdr:xfrm>
        <a:off x="8439150" y="66675"/>
        <a:ext cx="8153400" cy="65913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creativecommons.org/licenses/by-nc/2.5/co/" TargetMode="Externa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C29"/>
  <sheetViews>
    <sheetView zoomScale="91" zoomScaleNormal="91" zoomScalePageLayoutView="0" workbookViewId="0" topLeftCell="A17">
      <selection activeCell="A25" sqref="A25"/>
    </sheetView>
  </sheetViews>
  <sheetFormatPr defaultColWidth="11.421875" defaultRowHeight="12.75"/>
  <cols>
    <col min="1" max="1" width="119.421875" style="103" customWidth="1"/>
    <col min="2" max="16384" width="11.421875" style="101" customWidth="1"/>
  </cols>
  <sheetData>
    <row r="1" spans="1:3" ht="15.75">
      <c r="A1" s="94" t="s">
        <v>0</v>
      </c>
      <c r="B1" s="33"/>
      <c r="C1" s="33"/>
    </row>
    <row r="2" spans="1:3" ht="15.75">
      <c r="A2" s="94" t="s">
        <v>1</v>
      </c>
      <c r="B2" s="33"/>
      <c r="C2" s="33"/>
    </row>
    <row r="4" ht="12.75">
      <c r="A4" s="102" t="s">
        <v>2</v>
      </c>
    </row>
    <row r="5" ht="44.25" customHeight="1">
      <c r="A5" s="99" t="s">
        <v>150</v>
      </c>
    </row>
    <row r="7" ht="12.75">
      <c r="A7" s="102" t="s">
        <v>3</v>
      </c>
    </row>
    <row r="8" s="95" customFormat="1" ht="27.75" customHeight="1">
      <c r="A8" s="95" t="s">
        <v>4</v>
      </c>
    </row>
    <row r="9" s="95" customFormat="1" ht="30" customHeight="1">
      <c r="A9" s="95" t="s">
        <v>5</v>
      </c>
    </row>
    <row r="10" s="95" customFormat="1" ht="39.75" customHeight="1">
      <c r="A10" s="110" t="s">
        <v>164</v>
      </c>
    </row>
    <row r="11" s="95" customFormat="1" ht="32.25" customHeight="1">
      <c r="A11" s="109" t="s">
        <v>165</v>
      </c>
    </row>
    <row r="13" ht="12.75">
      <c r="A13" s="102" t="s">
        <v>6</v>
      </c>
    </row>
    <row r="14" ht="33" customHeight="1">
      <c r="A14" s="103" t="s">
        <v>7</v>
      </c>
    </row>
    <row r="15" ht="31.5" customHeight="1">
      <c r="A15" s="105" t="s">
        <v>156</v>
      </c>
    </row>
    <row r="16" ht="58.5" customHeight="1">
      <c r="A16" s="104" t="s">
        <v>157</v>
      </c>
    </row>
    <row r="17" ht="58.5" customHeight="1">
      <c r="A17" s="106" t="s">
        <v>158</v>
      </c>
    </row>
    <row r="18" ht="99.75" customHeight="1">
      <c r="A18" s="107" t="s">
        <v>159</v>
      </c>
    </row>
    <row r="19" ht="56.25" customHeight="1">
      <c r="A19" s="103" t="s">
        <v>8</v>
      </c>
    </row>
    <row r="20" ht="30.75" customHeight="1">
      <c r="A20" s="103" t="s">
        <v>9</v>
      </c>
    </row>
    <row r="21" ht="27.75" customHeight="1">
      <c r="A21" s="103" t="s">
        <v>10</v>
      </c>
    </row>
    <row r="23" ht="12.75">
      <c r="A23" s="102" t="s">
        <v>11</v>
      </c>
    </row>
    <row r="24" ht="12.75">
      <c r="A24" s="103" t="s">
        <v>12</v>
      </c>
    </row>
    <row r="26" ht="12.75">
      <c r="A26" s="102" t="s">
        <v>160</v>
      </c>
    </row>
    <row r="27" ht="15.75" customHeight="1">
      <c r="A27" s="58" t="s">
        <v>161</v>
      </c>
    </row>
    <row r="28" ht="15.75" customHeight="1">
      <c r="A28" s="58" t="s">
        <v>162</v>
      </c>
    </row>
    <row r="29" ht="15.75" customHeight="1">
      <c r="A29" s="108" t="s">
        <v>163</v>
      </c>
    </row>
  </sheetData>
  <sheetProtection password="D00B" sheet="1"/>
  <hyperlinks>
    <hyperlink ref="A29" r:id="rId1" display="http://creativecommons.org/licenses/by-nc/2.5/co/ "/>
  </hyperlinks>
  <printOptions horizontalCentered="1"/>
  <pageMargins left="0.3937007874015748" right="0.3937007874015748" top="0.3937007874015748" bottom="0.3937007874015748" header="0.5118110236220472" footer="0.5118110236220472"/>
  <pageSetup fitToHeight="1" fitToWidth="1" horizontalDpi="600" verticalDpi="600" orientation="portrait"/>
</worksheet>
</file>

<file path=xl/worksheets/sheet2.xml><?xml version="1.0" encoding="utf-8"?>
<worksheet xmlns="http://schemas.openxmlformats.org/spreadsheetml/2006/main" xmlns:r="http://schemas.openxmlformats.org/officeDocument/2006/relationships">
  <dimension ref="A1:C40"/>
  <sheetViews>
    <sheetView tabSelected="1" zoomScale="90" zoomScaleNormal="90" zoomScalePageLayoutView="0" workbookViewId="0" topLeftCell="A1">
      <selection activeCell="B25" sqref="B25:B29"/>
    </sheetView>
  </sheetViews>
  <sheetFormatPr defaultColWidth="11.421875" defaultRowHeight="12.75"/>
  <cols>
    <col min="1" max="1" width="92.28125" style="25" customWidth="1"/>
    <col min="2" max="3" width="11.421875" style="25" customWidth="1"/>
    <col min="4" max="4" width="2.421875" style="25" customWidth="1"/>
    <col min="5" max="16384" width="11.421875" style="25" customWidth="1"/>
  </cols>
  <sheetData>
    <row r="1" spans="1:3" ht="21" customHeight="1">
      <c r="A1" s="119" t="s">
        <v>0</v>
      </c>
      <c r="B1" s="119"/>
      <c r="C1" s="119"/>
    </row>
    <row r="2" spans="1:3" ht="21" customHeight="1">
      <c r="A2" s="119" t="s">
        <v>1</v>
      </c>
      <c r="B2" s="119"/>
      <c r="C2" s="119"/>
    </row>
    <row r="3" spans="1:3" ht="16.5" customHeight="1">
      <c r="A3" s="120" t="s">
        <v>145</v>
      </c>
      <c r="B3" s="120"/>
      <c r="C3" s="120"/>
    </row>
    <row r="4" spans="1:3" ht="16.5" customHeight="1">
      <c r="A4" s="120" t="s">
        <v>147</v>
      </c>
      <c r="B4" s="120"/>
      <c r="C4" s="120"/>
    </row>
    <row r="5" spans="1:3" ht="16.5" customHeight="1">
      <c r="A5" s="120" t="s">
        <v>146</v>
      </c>
      <c r="B5" s="120"/>
      <c r="C5" s="120"/>
    </row>
    <row r="6" spans="1:3" ht="16.5" customHeight="1">
      <c r="A6" s="120" t="s">
        <v>148</v>
      </c>
      <c r="B6" s="120"/>
      <c r="C6" s="120"/>
    </row>
    <row r="7" spans="1:3" ht="16.5" customHeight="1">
      <c r="A7" s="120" t="s">
        <v>149</v>
      </c>
      <c r="B7" s="120"/>
      <c r="C7" s="120"/>
    </row>
    <row r="9" spans="1:3" ht="18.75" customHeight="1">
      <c r="A9" s="121" t="s">
        <v>13</v>
      </c>
      <c r="B9" s="121"/>
      <c r="C9" s="121"/>
    </row>
    <row r="10" spans="1:3" ht="13.5" customHeight="1">
      <c r="A10" s="88" t="s">
        <v>14</v>
      </c>
      <c r="B10" s="89" t="s">
        <v>15</v>
      </c>
      <c r="C10" s="89" t="s">
        <v>16</v>
      </c>
    </row>
    <row r="11" spans="1:3" ht="49.5" customHeight="1">
      <c r="A11" s="90" t="s">
        <v>17</v>
      </c>
      <c r="B11" s="26"/>
      <c r="C11" s="42" t="e">
        <f>B11/$B$40</f>
        <v>#DIV/0!</v>
      </c>
    </row>
    <row r="12" spans="1:3" ht="26.25" customHeight="1">
      <c r="A12" s="90" t="s">
        <v>18</v>
      </c>
      <c r="B12" s="26"/>
      <c r="C12" s="42" t="e">
        <f>B12/$B$40</f>
        <v>#DIV/0!</v>
      </c>
    </row>
    <row r="13" spans="1:3" ht="26.25" customHeight="1">
      <c r="A13" s="90" t="s">
        <v>19</v>
      </c>
      <c r="B13" s="26"/>
      <c r="C13" s="42" t="e">
        <f>B13/$B$40</f>
        <v>#DIV/0!</v>
      </c>
    </row>
    <row r="14" spans="1:3" ht="37.5" customHeight="1">
      <c r="A14" s="90" t="s">
        <v>20</v>
      </c>
      <c r="B14" s="26"/>
      <c r="C14" s="42" t="e">
        <f>B14/$B$40</f>
        <v>#DIV/0!</v>
      </c>
    </row>
    <row r="15" spans="1:3" ht="13.5" customHeight="1">
      <c r="A15" s="58"/>
      <c r="B15" s="44"/>
      <c r="C15" s="45"/>
    </row>
    <row r="16" spans="1:3" ht="18.75" customHeight="1">
      <c r="A16" s="121" t="s">
        <v>21</v>
      </c>
      <c r="B16" s="121"/>
      <c r="C16" s="121"/>
    </row>
    <row r="17" spans="1:3" ht="13.5" customHeight="1">
      <c r="A17" s="88" t="s">
        <v>14</v>
      </c>
      <c r="B17" s="89" t="s">
        <v>15</v>
      </c>
      <c r="C17" s="91" t="s">
        <v>16</v>
      </c>
    </row>
    <row r="18" spans="1:3" ht="26.25" customHeight="1">
      <c r="A18" s="90" t="s">
        <v>22</v>
      </c>
      <c r="B18" s="26"/>
      <c r="C18" s="42" t="e">
        <f>B18/$B$40</f>
        <v>#DIV/0!</v>
      </c>
    </row>
    <row r="19" spans="1:3" ht="26.25" customHeight="1">
      <c r="A19" s="90" t="s">
        <v>23</v>
      </c>
      <c r="B19" s="26"/>
      <c r="C19" s="42" t="e">
        <f>B19/$B$40</f>
        <v>#DIV/0!</v>
      </c>
    </row>
    <row r="20" spans="1:3" ht="26.25" customHeight="1">
      <c r="A20" s="90" t="s">
        <v>24</v>
      </c>
      <c r="B20" s="26"/>
      <c r="C20" s="42" t="e">
        <f>B20/$B$40</f>
        <v>#DIV/0!</v>
      </c>
    </row>
    <row r="21" spans="1:3" ht="39" customHeight="1">
      <c r="A21" s="90" t="s">
        <v>25</v>
      </c>
      <c r="B21" s="26"/>
      <c r="C21" s="42" t="e">
        <f>B21/$B$40</f>
        <v>#DIV/0!</v>
      </c>
    </row>
    <row r="22" spans="1:3" ht="13.5" customHeight="1">
      <c r="A22" s="34"/>
      <c r="B22" s="44"/>
      <c r="C22" s="45"/>
    </row>
    <row r="23" spans="1:3" ht="18.75" customHeight="1">
      <c r="A23" s="121" t="s">
        <v>26</v>
      </c>
      <c r="B23" s="121"/>
      <c r="C23" s="121"/>
    </row>
    <row r="24" spans="1:3" ht="13.5" customHeight="1">
      <c r="A24" s="88" t="s">
        <v>14</v>
      </c>
      <c r="B24" s="89" t="s">
        <v>15</v>
      </c>
      <c r="C24" s="91" t="s">
        <v>16</v>
      </c>
    </row>
    <row r="25" spans="1:3" ht="26.25" customHeight="1">
      <c r="A25" s="90" t="s">
        <v>27</v>
      </c>
      <c r="B25" s="26" t="s">
        <v>178</v>
      </c>
      <c r="C25" s="42" t="e">
        <f>B25/$B$40</f>
        <v>#VALUE!</v>
      </c>
    </row>
    <row r="26" spans="1:3" ht="26.25" customHeight="1">
      <c r="A26" s="90" t="s">
        <v>28</v>
      </c>
      <c r="B26" s="26"/>
      <c r="C26" s="42" t="e">
        <f>B26/$B$40</f>
        <v>#DIV/0!</v>
      </c>
    </row>
    <row r="27" spans="1:3" ht="37.5" customHeight="1">
      <c r="A27" s="90" t="s">
        <v>29</v>
      </c>
      <c r="B27" s="26"/>
      <c r="C27" s="42" t="e">
        <f>B27/$B$40</f>
        <v>#DIV/0!</v>
      </c>
    </row>
    <row r="28" spans="1:3" ht="26.25" customHeight="1">
      <c r="A28" s="90" t="s">
        <v>30</v>
      </c>
      <c r="B28" s="26"/>
      <c r="C28" s="42" t="e">
        <f>B28/$B$40</f>
        <v>#DIV/0!</v>
      </c>
    </row>
    <row r="29" spans="1:3" ht="26.25" customHeight="1">
      <c r="A29" s="90" t="s">
        <v>31</v>
      </c>
      <c r="B29" s="26"/>
      <c r="C29" s="42" t="e">
        <f>B29/$B$40</f>
        <v>#DIV/0!</v>
      </c>
    </row>
    <row r="30" spans="1:3" ht="13.5" customHeight="1">
      <c r="A30" s="58"/>
      <c r="B30" s="44"/>
      <c r="C30" s="45"/>
    </row>
    <row r="31" spans="1:3" ht="18.75" customHeight="1">
      <c r="A31" s="121" t="s">
        <v>32</v>
      </c>
      <c r="B31" s="121"/>
      <c r="C31" s="121"/>
    </row>
    <row r="32" spans="1:3" ht="13.5" customHeight="1">
      <c r="A32" s="88" t="s">
        <v>14</v>
      </c>
      <c r="B32" s="89" t="s">
        <v>15</v>
      </c>
      <c r="C32" s="91" t="s">
        <v>16</v>
      </c>
    </row>
    <row r="33" spans="1:3" ht="26.25" customHeight="1">
      <c r="A33" s="90" t="s">
        <v>33</v>
      </c>
      <c r="B33" s="26"/>
      <c r="C33" s="42" t="e">
        <f aca="true" t="shared" si="0" ref="C33:C38">B33/$B$40</f>
        <v>#DIV/0!</v>
      </c>
    </row>
    <row r="34" spans="1:3" ht="26.25" customHeight="1">
      <c r="A34" s="90" t="s">
        <v>34</v>
      </c>
      <c r="B34" s="26"/>
      <c r="C34" s="42" t="e">
        <f t="shared" si="0"/>
        <v>#DIV/0!</v>
      </c>
    </row>
    <row r="35" spans="1:3" ht="26.25" customHeight="1">
      <c r="A35" s="90" t="s">
        <v>35</v>
      </c>
      <c r="B35" s="26"/>
      <c r="C35" s="42" t="e">
        <f t="shared" si="0"/>
        <v>#DIV/0!</v>
      </c>
    </row>
    <row r="36" spans="1:3" ht="26.25" customHeight="1">
      <c r="A36" s="90" t="s">
        <v>36</v>
      </c>
      <c r="B36" s="26"/>
      <c r="C36" s="42" t="e">
        <f t="shared" si="0"/>
        <v>#DIV/0!</v>
      </c>
    </row>
    <row r="37" spans="1:3" ht="37.5" customHeight="1">
      <c r="A37" s="90" t="s">
        <v>37</v>
      </c>
      <c r="B37" s="26"/>
      <c r="C37" s="42" t="e">
        <f t="shared" si="0"/>
        <v>#DIV/0!</v>
      </c>
    </row>
    <row r="38" spans="1:3" ht="26.25" customHeight="1">
      <c r="A38" s="90" t="s">
        <v>38</v>
      </c>
      <c r="B38" s="26"/>
      <c r="C38" s="42" t="e">
        <f t="shared" si="0"/>
        <v>#DIV/0!</v>
      </c>
    </row>
    <row r="40" spans="2:3" ht="13.5" customHeight="1">
      <c r="B40" s="92">
        <f>SUM(B11:B38)</f>
        <v>0</v>
      </c>
      <c r="C40" s="93" t="e">
        <f>SUM(C11:C38)</f>
        <v>#DIV/0!</v>
      </c>
    </row>
  </sheetData>
  <sheetProtection password="D00B" sheet="1"/>
  <mergeCells count="11">
    <mergeCell ref="A23:C23"/>
    <mergeCell ref="A1:C1"/>
    <mergeCell ref="A2:C2"/>
    <mergeCell ref="A3:C3"/>
    <mergeCell ref="A4:C4"/>
    <mergeCell ref="A5:C5"/>
    <mergeCell ref="A31:C31"/>
    <mergeCell ref="A6:C6"/>
    <mergeCell ref="A7:C7"/>
    <mergeCell ref="A9:C9"/>
    <mergeCell ref="A16:C16"/>
  </mergeCells>
  <printOptions horizontalCentered="1"/>
  <pageMargins left="0.3937007874015748" right="0.3937007874015748" top="0.3937007874015748" bottom="0.3937007874015748" header="0.5118110236220472" footer="0.5118110236220472"/>
  <pageSetup horizontalDpi="600" verticalDpi="600" orientation="portrait" scale="80"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IV42"/>
  <sheetViews>
    <sheetView zoomScale="90" zoomScaleNormal="90" zoomScalePageLayoutView="0" workbookViewId="0" topLeftCell="A1">
      <selection activeCell="B12" sqref="B12"/>
    </sheetView>
  </sheetViews>
  <sheetFormatPr defaultColWidth="17.140625" defaultRowHeight="12.75"/>
  <cols>
    <col min="1" max="1" width="1.421875" style="51" customWidth="1"/>
    <col min="2" max="2" width="62.8515625" style="51" customWidth="1"/>
    <col min="3" max="6" width="11.421875" style="50" customWidth="1"/>
    <col min="7" max="7" width="53.140625" style="51" customWidth="1"/>
    <col min="8" max="8" width="10.8515625" style="51" customWidth="1"/>
    <col min="9" max="9" width="8.28125" style="51" customWidth="1"/>
    <col min="10" max="10" width="7.140625" style="51" customWidth="1"/>
    <col min="11" max="11" width="1.421875" style="51" customWidth="1"/>
    <col min="12" max="12" width="3.28125" style="51" customWidth="1"/>
    <col min="13" max="217" width="17.140625" style="51" customWidth="1"/>
    <col min="218" max="16384" width="17.140625" style="25" customWidth="1"/>
  </cols>
  <sheetData>
    <row r="1" spans="1:256" s="51" customFormat="1" ht="23.25" customHeight="1">
      <c r="A1" s="119" t="s">
        <v>0</v>
      </c>
      <c r="B1" s="119"/>
      <c r="C1" s="119"/>
      <c r="D1" s="119"/>
      <c r="E1" s="119"/>
      <c r="F1" s="119"/>
      <c r="G1" s="119"/>
      <c r="H1" s="119"/>
      <c r="I1" s="119"/>
      <c r="J1" s="119"/>
      <c r="K1" s="119"/>
      <c r="L1" s="50"/>
      <c r="HJ1" s="25"/>
      <c r="HK1" s="25"/>
      <c r="HL1" s="25"/>
      <c r="HM1" s="25"/>
      <c r="HN1" s="25"/>
      <c r="HO1" s="25"/>
      <c r="HP1" s="25"/>
      <c r="HQ1" s="25"/>
      <c r="HR1" s="25"/>
      <c r="HS1" s="25"/>
      <c r="HT1" s="25"/>
      <c r="HU1" s="25"/>
      <c r="HV1" s="25"/>
      <c r="HW1" s="25"/>
      <c r="HX1" s="25"/>
      <c r="HY1" s="25"/>
      <c r="HZ1" s="25"/>
      <c r="IA1" s="25"/>
      <c r="IB1" s="25"/>
      <c r="IC1" s="25"/>
      <c r="ID1" s="25"/>
      <c r="IE1" s="25"/>
      <c r="IF1" s="25"/>
      <c r="IG1" s="25"/>
      <c r="IH1" s="25"/>
      <c r="II1" s="25"/>
      <c r="IJ1" s="25"/>
      <c r="IK1" s="25"/>
      <c r="IL1" s="25"/>
      <c r="IM1" s="25"/>
      <c r="IN1" s="25"/>
      <c r="IO1" s="25"/>
      <c r="IP1" s="25"/>
      <c r="IQ1" s="25"/>
      <c r="IR1" s="25"/>
      <c r="IS1" s="25"/>
      <c r="IT1" s="25"/>
      <c r="IU1" s="25"/>
      <c r="IV1" s="25"/>
    </row>
    <row r="2" spans="1:256" s="51" customFormat="1" ht="23.25" customHeight="1">
      <c r="A2" s="119" t="s">
        <v>39</v>
      </c>
      <c r="B2" s="119"/>
      <c r="C2" s="119"/>
      <c r="D2" s="119"/>
      <c r="E2" s="119"/>
      <c r="F2" s="119"/>
      <c r="G2" s="119"/>
      <c r="H2" s="119"/>
      <c r="I2" s="119"/>
      <c r="J2" s="119"/>
      <c r="K2" s="119"/>
      <c r="L2" s="50"/>
      <c r="HJ2" s="25"/>
      <c r="HK2" s="25"/>
      <c r="HL2" s="25"/>
      <c r="HM2" s="25"/>
      <c r="HN2" s="25"/>
      <c r="HO2" s="25"/>
      <c r="HP2" s="25"/>
      <c r="HQ2" s="25"/>
      <c r="HR2" s="25"/>
      <c r="HS2" s="25"/>
      <c r="HT2" s="25"/>
      <c r="HU2" s="25"/>
      <c r="HV2" s="25"/>
      <c r="HW2" s="25"/>
      <c r="HX2" s="25"/>
      <c r="HY2" s="25"/>
      <c r="HZ2" s="25"/>
      <c r="IA2" s="25"/>
      <c r="IB2" s="25"/>
      <c r="IC2" s="25"/>
      <c r="ID2" s="25"/>
      <c r="IE2" s="25"/>
      <c r="IF2" s="25"/>
      <c r="IG2" s="25"/>
      <c r="IH2" s="25"/>
      <c r="II2" s="25"/>
      <c r="IJ2" s="25"/>
      <c r="IK2" s="25"/>
      <c r="IL2" s="25"/>
      <c r="IM2" s="25"/>
      <c r="IN2" s="25"/>
      <c r="IO2" s="25"/>
      <c r="IP2" s="25"/>
      <c r="IQ2" s="25"/>
      <c r="IR2" s="25"/>
      <c r="IS2" s="25"/>
      <c r="IT2" s="25"/>
      <c r="IU2" s="25"/>
      <c r="IV2" s="25"/>
    </row>
    <row r="3" spans="1:12" ht="9" customHeight="1">
      <c r="A3" s="74"/>
      <c r="B3" s="74"/>
      <c r="C3" s="74"/>
      <c r="D3" s="74"/>
      <c r="E3" s="74"/>
      <c r="F3" s="74"/>
      <c r="G3" s="74"/>
      <c r="H3" s="74"/>
      <c r="I3" s="74"/>
      <c r="J3" s="74"/>
      <c r="K3" s="74"/>
      <c r="L3" s="50"/>
    </row>
    <row r="4" spans="1:12" ht="18.75" customHeight="1">
      <c r="A4" s="53"/>
      <c r="B4" s="122" t="s">
        <v>40</v>
      </c>
      <c r="C4" s="122"/>
      <c r="D4" s="122"/>
      <c r="E4" s="122"/>
      <c r="F4" s="122"/>
      <c r="G4" s="122"/>
      <c r="H4" s="122"/>
      <c r="I4" s="122"/>
      <c r="J4" s="122"/>
      <c r="K4" s="54"/>
      <c r="L4" s="50"/>
    </row>
    <row r="5" spans="1:12" ht="13.5" customHeight="1">
      <c r="A5" s="62"/>
      <c r="B5" s="123" t="str">
        <f>'1. Priorización'!A11</f>
        <v>A1. Diseño pedagógico (curricular): Se consideran las TIC para promover el mejoramiento y la innovación de lo que los estudiantes van a aprender en cada área, asignatura, grado y proyecto transversal, el momento en el que lo van a aprender, los recursos a emplear y la forma de evaluar los aprendizajes de forma institucional.</v>
      </c>
      <c r="C5" s="67" t="s">
        <v>15</v>
      </c>
      <c r="D5" s="67" t="s">
        <v>16</v>
      </c>
      <c r="E5" s="124" t="s">
        <v>41</v>
      </c>
      <c r="F5" s="124"/>
      <c r="G5" s="125" t="s">
        <v>42</v>
      </c>
      <c r="H5" s="125"/>
      <c r="I5" s="125"/>
      <c r="J5" s="125"/>
      <c r="K5" s="54"/>
      <c r="L5" s="86"/>
    </row>
    <row r="6" spans="1:12" ht="63.75" customHeight="1">
      <c r="A6" s="62"/>
      <c r="B6" s="123"/>
      <c r="C6" s="59">
        <f>'1. Priorización'!B11</f>
        <v>0</v>
      </c>
      <c r="D6" s="60" t="e">
        <f>'1. Priorización'!C11</f>
        <v>#DIV/0!</v>
      </c>
      <c r="E6" s="126">
        <f>IF(SUM(J9:J13)/COUNTA(B9:B13)&gt;5,5,SUM(J9:J13)/COUNTA(B9:B13))</f>
        <v>0</v>
      </c>
      <c r="F6" s="126"/>
      <c r="G6" s="127" t="str">
        <f>IF(E6&gt;5,"Error",IF(E6&gt;=Parámetros!$C$3,"Innovación",IF(E6&gt;=Parámetros!$C$4,"Integración",IF(E6&gt;=Parámetros!$C$5,"Exploración",IF(E6&gt;=0,"Sin desarrollar",IF(E6&lt;0,"Error"))))))</f>
        <v>Sin desarrollar</v>
      </c>
      <c r="H6" s="127"/>
      <c r="I6" s="127"/>
      <c r="J6" s="127"/>
      <c r="K6" s="54"/>
      <c r="L6" s="86"/>
    </row>
    <row r="7" spans="1:12" ht="13.5" customHeight="1">
      <c r="A7" s="53"/>
      <c r="B7" s="129" t="s">
        <v>43</v>
      </c>
      <c r="C7" s="130" t="s">
        <v>44</v>
      </c>
      <c r="D7" s="130"/>
      <c r="E7" s="130"/>
      <c r="F7" s="130"/>
      <c r="G7" s="131" t="s">
        <v>45</v>
      </c>
      <c r="H7" s="131" t="s">
        <v>46</v>
      </c>
      <c r="I7" s="128" t="s">
        <v>47</v>
      </c>
      <c r="J7" s="128" t="s">
        <v>48</v>
      </c>
      <c r="K7" s="54"/>
      <c r="L7" s="50"/>
    </row>
    <row r="8" spans="1:12" ht="24.75" customHeight="1">
      <c r="A8" s="53"/>
      <c r="B8" s="129"/>
      <c r="C8" s="61" t="s">
        <v>49</v>
      </c>
      <c r="D8" s="78" t="s">
        <v>50</v>
      </c>
      <c r="E8" s="78" t="s">
        <v>51</v>
      </c>
      <c r="F8" s="78" t="s">
        <v>52</v>
      </c>
      <c r="G8" s="131"/>
      <c r="H8" s="131"/>
      <c r="I8" s="128"/>
      <c r="J8" s="128"/>
      <c r="K8" s="54"/>
      <c r="L8" s="50"/>
    </row>
    <row r="9" spans="1:12" ht="37.5" customHeight="1">
      <c r="A9" s="62">
        <v>1</v>
      </c>
      <c r="B9" s="87" t="s">
        <v>53</v>
      </c>
      <c r="C9" s="1"/>
      <c r="D9" s="1"/>
      <c r="E9" s="1"/>
      <c r="F9" s="1"/>
      <c r="G9" s="2"/>
      <c r="H9" s="1"/>
      <c r="I9" s="3"/>
      <c r="J9" s="64">
        <f>IF(COUNTA(B9),IF(COUNTA(C9),0,IF(COUNTA(D9),Parámetros!$B$5,IF(COUNTA(E9),Parámetros!$B$4,IF(COUNTA(F9),Parámetros!$B$3)))),0)*((IF(COUNTA(H9),Parámetros!$B$7)+IF(COUNTA(I9),Parámetros!$B$8))+1)</f>
        <v>0</v>
      </c>
      <c r="K9" s="65"/>
      <c r="L9" s="50"/>
    </row>
    <row r="10" spans="1:12" ht="26.25" customHeight="1">
      <c r="A10" s="62">
        <v>1</v>
      </c>
      <c r="B10" s="63" t="s">
        <v>54</v>
      </c>
      <c r="C10" s="1"/>
      <c r="D10" s="1"/>
      <c r="E10" s="1"/>
      <c r="F10" s="1"/>
      <c r="G10" s="4"/>
      <c r="H10" s="1"/>
      <c r="I10" s="3"/>
      <c r="J10" s="64">
        <f>IF(COUNTA(B10),IF(COUNTA(C10),0,IF(COUNTA(D10),Parámetros!$B$5,IF(COUNTA(E10),Parámetros!$B$4,IF(COUNTA(F10),Parámetros!$B$3)))),0)*((IF(COUNTA(H10),Parámetros!$B$7)+IF(COUNTA(I10),Parámetros!$B$8))+1)</f>
        <v>0</v>
      </c>
      <c r="K10" s="65"/>
      <c r="L10" s="50"/>
    </row>
    <row r="11" spans="1:12" ht="26.25" customHeight="1">
      <c r="A11" s="62">
        <v>1</v>
      </c>
      <c r="B11" s="63" t="s">
        <v>55</v>
      </c>
      <c r="C11" s="1"/>
      <c r="D11" s="1"/>
      <c r="E11" s="1"/>
      <c r="F11" s="1"/>
      <c r="G11" s="4"/>
      <c r="H11" s="1"/>
      <c r="I11" s="3"/>
      <c r="J11" s="64">
        <f>IF(COUNTA(B11),IF(COUNTA(C11),0,IF(COUNTA(D11),Parámetros!$B$5,IF(COUNTA(E11),Parámetros!$B$4,IF(COUNTA(F11),Parámetros!$B$3)))),0)*((IF(COUNTA(H11),Parámetros!$B$7)+IF(COUNTA(I11),Parámetros!$B$8))+1)</f>
        <v>0</v>
      </c>
      <c r="K11" s="65"/>
      <c r="L11" s="50"/>
    </row>
    <row r="12" spans="1:11" ht="14.25" customHeight="1">
      <c r="A12" s="62"/>
      <c r="B12" s="27" t="s">
        <v>176</v>
      </c>
      <c r="C12" s="1"/>
      <c r="D12" s="1"/>
      <c r="E12" s="1"/>
      <c r="F12" s="1"/>
      <c r="G12" s="4"/>
      <c r="H12" s="1"/>
      <c r="I12" s="3"/>
      <c r="J12" s="64">
        <f>IF(COUNTA(B12),IF(COUNTA(C12),0,IF(COUNTA(D12),Parámetros!$B$5,IF(COUNTA(E12),Parámetros!$B$4,IF(COUNTA(F12),Parámetros!$B$3)))),0)*((IF(COUNTA(H12),Parámetros!$B$7)+IF(COUNTA(I12),Parámetros!$B$8))+1)</f>
        <v>0</v>
      </c>
      <c r="K12" s="65"/>
    </row>
    <row r="13" spans="1:11" ht="14.25" customHeight="1">
      <c r="A13" s="62"/>
      <c r="B13" s="6"/>
      <c r="C13" s="7"/>
      <c r="D13" s="7"/>
      <c r="E13" s="7"/>
      <c r="F13" s="7"/>
      <c r="G13" s="8"/>
      <c r="H13" s="7"/>
      <c r="I13" s="9"/>
      <c r="J13" s="64">
        <f>IF(COUNTA(B13),IF(COUNTA(C13),0,IF(COUNTA(D13),Parámetros!$B$5,IF(COUNTA(E13),Parámetros!$B$4,IF(COUNTA(F13),Parámetros!$B$3)))),0)*((IF(COUNTA(H13),Parámetros!$B$7)+IF(COUNTA(I13),Parámetros!$B$8))+1)</f>
        <v>0</v>
      </c>
      <c r="K13" s="65"/>
    </row>
    <row r="14" spans="1:11" ht="13.5" customHeight="1">
      <c r="A14" s="62"/>
      <c r="B14" s="123" t="str">
        <f>'1. Priorización'!A12</f>
        <v>A2. Practicas pedagógicas: Los docentes de las diferentes áreas escolares proponen didácticas con apoyo de las TIC para que los estudiantes aprendan y desarrollen sus competencias.</v>
      </c>
      <c r="C14" s="67" t="s">
        <v>15</v>
      </c>
      <c r="D14" s="67" t="s">
        <v>16</v>
      </c>
      <c r="E14" s="124" t="s">
        <v>41</v>
      </c>
      <c r="F14" s="124"/>
      <c r="G14" s="125" t="s">
        <v>42</v>
      </c>
      <c r="H14" s="125"/>
      <c r="I14" s="125"/>
      <c r="J14" s="125"/>
      <c r="K14" s="65"/>
    </row>
    <row r="15" spans="1:11" ht="29.25" customHeight="1">
      <c r="A15" s="62"/>
      <c r="B15" s="123"/>
      <c r="C15" s="59">
        <f>'1. Priorización'!B12</f>
        <v>0</v>
      </c>
      <c r="D15" s="60" t="e">
        <f>'1. Priorización'!C12</f>
        <v>#DIV/0!</v>
      </c>
      <c r="E15" s="126">
        <f>IF(SUM(J18:J22)/COUNTA(B18:B22)&gt;5,5,SUM(J18:J22)/COUNTA(B18:B22))</f>
        <v>0</v>
      </c>
      <c r="F15" s="126"/>
      <c r="G15" s="127" t="str">
        <f>IF(E15&gt;5,"Error",IF(E15&gt;=Parámetros!$C$3,"Innovación",IF(E15&gt;=Parámetros!$C$4,"Integración",IF(E15&gt;=Parámetros!$C$5,"Exploración",IF(E15&gt;=0,"Sin desarrollar",IF(E15&lt;0,"Error"))))))</f>
        <v>Sin desarrollar</v>
      </c>
      <c r="H15" s="127"/>
      <c r="I15" s="127"/>
      <c r="J15" s="127"/>
      <c r="K15" s="65"/>
    </row>
    <row r="16" spans="1:11" ht="13.5" customHeight="1">
      <c r="A16" s="53"/>
      <c r="B16" s="129" t="s">
        <v>43</v>
      </c>
      <c r="C16" s="133" t="s">
        <v>44</v>
      </c>
      <c r="D16" s="133"/>
      <c r="E16" s="133"/>
      <c r="F16" s="133"/>
      <c r="G16" s="131" t="s">
        <v>45</v>
      </c>
      <c r="H16" s="131" t="s">
        <v>46</v>
      </c>
      <c r="I16" s="128" t="s">
        <v>47</v>
      </c>
      <c r="J16" s="128" t="s">
        <v>48</v>
      </c>
      <c r="K16" s="54"/>
    </row>
    <row r="17" spans="1:11" ht="24.75" customHeight="1">
      <c r="A17" s="53"/>
      <c r="B17" s="132"/>
      <c r="C17" s="61" t="s">
        <v>49</v>
      </c>
      <c r="D17" s="78" t="s">
        <v>50</v>
      </c>
      <c r="E17" s="78" t="s">
        <v>51</v>
      </c>
      <c r="F17" s="78" t="s">
        <v>52</v>
      </c>
      <c r="G17" s="131"/>
      <c r="H17" s="131"/>
      <c r="I17" s="128"/>
      <c r="J17" s="128"/>
      <c r="K17" s="54"/>
    </row>
    <row r="18" spans="1:11" ht="26.25" customHeight="1">
      <c r="A18" s="62">
        <v>1</v>
      </c>
      <c r="B18" s="97" t="s">
        <v>56</v>
      </c>
      <c r="C18" s="98"/>
      <c r="D18" s="1"/>
      <c r="E18" s="1"/>
      <c r="F18" s="1"/>
      <c r="G18" s="2"/>
      <c r="H18" s="1"/>
      <c r="I18" s="3"/>
      <c r="J18" s="64">
        <f>IF(COUNTA(B18),IF(COUNTA(C18),0,IF(COUNTA(D18),Parámetros!$B$5,IF(COUNTA(E18),Parámetros!$B$4,IF(COUNTA(F18),Parámetros!$B$3)))),0)*((IF(COUNTA(H18),Parámetros!$B$7)+IF(COUNTA(I18),Parámetros!$B$8))+1)</f>
        <v>0</v>
      </c>
      <c r="K18" s="65"/>
    </row>
    <row r="19" spans="1:11" ht="26.25" customHeight="1">
      <c r="A19" s="62"/>
      <c r="B19" s="97" t="s">
        <v>57</v>
      </c>
      <c r="C19" s="98"/>
      <c r="D19" s="1"/>
      <c r="E19" s="1"/>
      <c r="F19" s="1"/>
      <c r="G19" s="2"/>
      <c r="H19" s="1"/>
      <c r="I19" s="3"/>
      <c r="J19" s="64">
        <f>IF(COUNTA(B19),IF(COUNTA(C19),0,IF(COUNTA(D19),Parámetros!$B$5,IF(COUNTA(E19),Parámetros!$B$4,IF(COUNTA(F19),Parámetros!$B$3)))),0)*((IF(COUNTA(H19),Parámetros!$B$7)+IF(COUNTA(I19),Parámetros!$B$8))+1)</f>
        <v>0</v>
      </c>
      <c r="K19" s="65"/>
    </row>
    <row r="20" spans="1:11" ht="38.25" customHeight="1">
      <c r="A20" s="62">
        <v>1</v>
      </c>
      <c r="B20" s="96" t="s">
        <v>58</v>
      </c>
      <c r="C20" s="1"/>
      <c r="D20" s="1"/>
      <c r="E20" s="1"/>
      <c r="F20" s="1"/>
      <c r="G20" s="4"/>
      <c r="H20" s="1"/>
      <c r="I20" s="3"/>
      <c r="J20" s="64">
        <f>IF(COUNTA(B20),IF(COUNTA(C20),0,IF(COUNTA(D20),Parámetros!$B$5,IF(COUNTA(E20),Parámetros!$B$4,IF(COUNTA(F20),Parámetros!$B$3)))),0)*((IF(COUNTA(H20),Parámetros!$B$7)+IF(COUNTA(I20),Parámetros!$B$8))+1)</f>
        <v>0</v>
      </c>
      <c r="K20" s="65"/>
    </row>
    <row r="21" spans="1:11" ht="14.25" customHeight="1">
      <c r="A21" s="62"/>
      <c r="B21" s="5"/>
      <c r="C21" s="1"/>
      <c r="D21" s="1"/>
      <c r="E21" s="1"/>
      <c r="F21" s="1"/>
      <c r="G21" s="2"/>
      <c r="H21" s="1"/>
      <c r="I21" s="3"/>
      <c r="J21" s="64">
        <f>IF(COUNTA(B21),IF(COUNTA(C21),0,IF(COUNTA(D21),Parámetros!$B$5,IF(COUNTA(E21),Parámetros!$B$4,IF(COUNTA(F21),Parámetros!$B$3)))),0)*((IF(COUNTA(H21),Parámetros!$B$7)+IF(COUNTA(I21),Parámetros!$B$8))+1)</f>
        <v>0</v>
      </c>
      <c r="K21" s="65"/>
    </row>
    <row r="22" spans="1:11" ht="14.25" customHeight="1">
      <c r="A22" s="62"/>
      <c r="B22" s="6"/>
      <c r="C22" s="1"/>
      <c r="D22" s="1"/>
      <c r="E22" s="1"/>
      <c r="F22" s="1"/>
      <c r="G22" s="2"/>
      <c r="H22" s="1"/>
      <c r="I22" s="3"/>
      <c r="J22" s="64">
        <f>IF(COUNTA(B22),IF(COUNTA(C22),0,IF(COUNTA(D22),Parámetros!$B$5,IF(COUNTA(E22),Parámetros!$B$4,IF(COUNTA(F22),Parámetros!$B$3)))),0)*((IF(COUNTA(H22),Parámetros!$B$7)+IF(COUNTA(I22),Parámetros!$B$8))+1)</f>
        <v>0</v>
      </c>
      <c r="K22" s="65"/>
    </row>
    <row r="23" spans="1:11" ht="13.5" customHeight="1">
      <c r="A23" s="62"/>
      <c r="B23" s="123" t="str">
        <f>'1. Priorización'!A13</f>
        <v>A3. Gestión de aula: Las TIC son utilizadas por los docentes en el aula de clases para apoyar las actividades de gestión educativa.</v>
      </c>
      <c r="C23" s="67" t="s">
        <v>15</v>
      </c>
      <c r="D23" s="67" t="s">
        <v>16</v>
      </c>
      <c r="E23" s="124" t="s">
        <v>41</v>
      </c>
      <c r="F23" s="124"/>
      <c r="G23" s="125" t="s">
        <v>42</v>
      </c>
      <c r="H23" s="125"/>
      <c r="I23" s="125"/>
      <c r="J23" s="125"/>
      <c r="K23" s="65"/>
    </row>
    <row r="24" spans="1:11" ht="20.25" customHeight="1">
      <c r="A24" s="62"/>
      <c r="B24" s="123"/>
      <c r="C24" s="59">
        <f>'1. Priorización'!B13</f>
        <v>0</v>
      </c>
      <c r="D24" s="60" t="e">
        <f>'1. Priorización'!C13</f>
        <v>#DIV/0!</v>
      </c>
      <c r="E24" s="126">
        <f>IF(SUM(J27:J31)/COUNTA(B27:B31)&gt;5,5,SUM(J27:J31)/COUNTA(B27:B31))</f>
        <v>0</v>
      </c>
      <c r="F24" s="126"/>
      <c r="G24" s="127" t="str">
        <f>IF(E24&gt;5,"Error",IF(E24&gt;=Parámetros!$C$3,"Innovación",IF(E24&gt;=Parámetros!$C$4,"Integración",IF(E24&gt;=Parámetros!$C$5,"Exploración",IF(E24&gt;=0,"Sin desarrollar",IF(E24&lt;0,"Error"))))))</f>
        <v>Sin desarrollar</v>
      </c>
      <c r="H24" s="127"/>
      <c r="I24" s="127"/>
      <c r="J24" s="127"/>
      <c r="K24" s="65"/>
    </row>
    <row r="25" spans="1:11" ht="13.5" customHeight="1">
      <c r="A25" s="53"/>
      <c r="B25" s="129" t="s">
        <v>43</v>
      </c>
      <c r="C25" s="133" t="s">
        <v>44</v>
      </c>
      <c r="D25" s="133"/>
      <c r="E25" s="133"/>
      <c r="F25" s="133"/>
      <c r="G25" s="131" t="s">
        <v>45</v>
      </c>
      <c r="H25" s="131" t="s">
        <v>46</v>
      </c>
      <c r="I25" s="128" t="s">
        <v>47</v>
      </c>
      <c r="J25" s="128" t="s">
        <v>48</v>
      </c>
      <c r="K25" s="54"/>
    </row>
    <row r="26" spans="1:11" ht="24.75" customHeight="1">
      <c r="A26" s="53"/>
      <c r="B26" s="129"/>
      <c r="C26" s="61" t="s">
        <v>49</v>
      </c>
      <c r="D26" s="78" t="s">
        <v>50</v>
      </c>
      <c r="E26" s="78" t="s">
        <v>51</v>
      </c>
      <c r="F26" s="78" t="s">
        <v>52</v>
      </c>
      <c r="G26" s="131"/>
      <c r="H26" s="131"/>
      <c r="I26" s="128"/>
      <c r="J26" s="128"/>
      <c r="K26" s="54"/>
    </row>
    <row r="27" spans="1:11" ht="26.25" customHeight="1">
      <c r="A27" s="62">
        <v>1</v>
      </c>
      <c r="B27" s="63" t="s">
        <v>59</v>
      </c>
      <c r="C27" s="1"/>
      <c r="D27" s="1"/>
      <c r="E27" s="1"/>
      <c r="F27" s="1"/>
      <c r="G27" s="2"/>
      <c r="H27" s="1"/>
      <c r="I27" s="3"/>
      <c r="J27" s="64">
        <f>IF(COUNTA(B27),IF(COUNTA(C27),0,IF(COUNTA(D27),Parámetros!$B$5,IF(COUNTA(E27),Parámetros!$B$4,IF(COUNTA(F27),Parámetros!$B$3)))),0)*((IF(COUNTA(H27),Parámetros!$B$7)+IF(COUNTA(I27),Parámetros!$B$8))+1)</f>
        <v>0</v>
      </c>
      <c r="K27" s="65"/>
    </row>
    <row r="28" spans="1:11" ht="26.25" customHeight="1">
      <c r="A28" s="62">
        <v>1</v>
      </c>
      <c r="B28" s="63" t="s">
        <v>60</v>
      </c>
      <c r="C28" s="1"/>
      <c r="D28" s="1"/>
      <c r="E28" s="1"/>
      <c r="F28" s="1"/>
      <c r="G28" s="2"/>
      <c r="H28" s="1"/>
      <c r="I28" s="3"/>
      <c r="J28" s="64">
        <f>IF(COUNTA(B28),IF(COUNTA(C28),0,IF(COUNTA(D28),Parámetros!$B$5,IF(COUNTA(E28),Parámetros!$B$4,IF(COUNTA(F28),Parámetros!$B$3)))),0)*((IF(COUNTA(H28),Parámetros!$B$7)+IF(COUNTA(I28),Parámetros!$B$8))+1)</f>
        <v>0</v>
      </c>
      <c r="K28" s="65"/>
    </row>
    <row r="29" spans="1:11" ht="38.25" customHeight="1">
      <c r="A29" s="62">
        <v>1</v>
      </c>
      <c r="B29" s="68" t="s">
        <v>61</v>
      </c>
      <c r="C29" s="1"/>
      <c r="D29" s="1"/>
      <c r="E29" s="1"/>
      <c r="F29" s="1"/>
      <c r="G29" s="2"/>
      <c r="H29" s="1"/>
      <c r="I29" s="3"/>
      <c r="J29" s="64">
        <f>IF(COUNTA(B29),IF(COUNTA(C29),0,IF(COUNTA(D29),Parámetros!$B$5,IF(COUNTA(E29),Parámetros!$B$4,IF(COUNTA(F29),Parámetros!$B$3)))),0)*((IF(COUNTA(H29),Parámetros!$B$7)+IF(COUNTA(I29),Parámetros!$B$8))+1)</f>
        <v>0</v>
      </c>
      <c r="K29" s="65"/>
    </row>
    <row r="30" spans="1:11" ht="14.25" customHeight="1">
      <c r="A30" s="62"/>
      <c r="B30" s="10"/>
      <c r="C30" s="1"/>
      <c r="D30" s="1"/>
      <c r="E30" s="1"/>
      <c r="F30" s="1"/>
      <c r="G30" s="2"/>
      <c r="H30" s="1"/>
      <c r="I30" s="3"/>
      <c r="J30" s="64">
        <f>IF(COUNTA(B30),IF(COUNTA(C30),0,IF(COUNTA(D30),Parámetros!$B$5,IF(COUNTA(E30),Parámetros!$B$4,IF(COUNTA(F30),Parámetros!$B$3)))),0)*((IF(COUNTA(H30),Parámetros!$B$7)+IF(COUNTA(I30),Parámetros!$B$8))+1)</f>
        <v>0</v>
      </c>
      <c r="K30" s="65"/>
    </row>
    <row r="31" spans="1:11" ht="14.25" customHeight="1">
      <c r="A31" s="62"/>
      <c r="B31" s="6"/>
      <c r="C31" s="1"/>
      <c r="D31" s="1"/>
      <c r="E31" s="1"/>
      <c r="F31" s="1"/>
      <c r="G31" s="2"/>
      <c r="H31" s="1"/>
      <c r="I31" s="3"/>
      <c r="J31" s="64">
        <f>IF(COUNTA(B31),IF(COUNTA(C31),0,IF(COUNTA(D31),Parámetros!$B$5,IF(COUNTA(E31),Parámetros!$B$4,IF(COUNTA(F31),Parámetros!$B$3)))),0)*((IF(COUNTA(H31),Parámetros!$B$7)+IF(COUNTA(I31),Parámetros!$B$8))+1)</f>
        <v>0</v>
      </c>
      <c r="K31" s="65"/>
    </row>
    <row r="32" spans="1:11" ht="13.5" customHeight="1">
      <c r="A32" s="62"/>
      <c r="B32" s="123" t="str">
        <f>'1. Priorización'!A14</f>
        <v>A4. Seguimiento académico: En la IE se utilizan las TIC para hacer seguimiento y análisis sobre la asistencia de los estudiantes, sus calificaciones, la pertinencia de la formación recibida, la promoción y recuperación de problemas de aprendizaje.</v>
      </c>
      <c r="C32" s="67" t="s">
        <v>15</v>
      </c>
      <c r="D32" s="67" t="s">
        <v>16</v>
      </c>
      <c r="E32" s="124" t="s">
        <v>41</v>
      </c>
      <c r="F32" s="124"/>
      <c r="G32" s="125" t="s">
        <v>42</v>
      </c>
      <c r="H32" s="125"/>
      <c r="I32" s="125"/>
      <c r="J32" s="125"/>
      <c r="K32" s="65"/>
    </row>
    <row r="33" spans="1:11" ht="41.25" customHeight="1">
      <c r="A33" s="62"/>
      <c r="B33" s="123"/>
      <c r="C33" s="59">
        <f>'1. Priorización'!B14</f>
        <v>0</v>
      </c>
      <c r="D33" s="60" t="e">
        <f>'1. Priorización'!C14</f>
        <v>#DIV/0!</v>
      </c>
      <c r="E33" s="126">
        <f>IF(SUM(J36:J41)/COUNTA(B36:B41)&gt;5,5,SUM(J36:J41)/COUNTA(B36:B41))</f>
        <v>0</v>
      </c>
      <c r="F33" s="126"/>
      <c r="G33" s="127" t="str">
        <f>IF(E33&gt;5,"Error",IF(E33&gt;=Parámetros!$C$3,"Innovación",IF(E33&gt;=Parámetros!$C$4,"Integración",IF(E33&gt;=Parámetros!$C$5,"Exploración",IF(E33&gt;=0,"Sin desarrollar",IF(E33&lt;0,"Error"))))))</f>
        <v>Sin desarrollar</v>
      </c>
      <c r="H33" s="127"/>
      <c r="I33" s="127"/>
      <c r="J33" s="127"/>
      <c r="K33" s="65"/>
    </row>
    <row r="34" spans="1:11" ht="13.5" customHeight="1">
      <c r="A34" s="53"/>
      <c r="B34" s="129" t="s">
        <v>43</v>
      </c>
      <c r="C34" s="133" t="s">
        <v>44</v>
      </c>
      <c r="D34" s="133"/>
      <c r="E34" s="133"/>
      <c r="F34" s="133"/>
      <c r="G34" s="131" t="s">
        <v>45</v>
      </c>
      <c r="H34" s="131" t="s">
        <v>46</v>
      </c>
      <c r="I34" s="128" t="s">
        <v>47</v>
      </c>
      <c r="J34" s="128" t="s">
        <v>48</v>
      </c>
      <c r="K34" s="54"/>
    </row>
    <row r="35" spans="1:11" ht="24.75" customHeight="1">
      <c r="A35" s="53"/>
      <c r="B35" s="129"/>
      <c r="C35" s="61" t="s">
        <v>49</v>
      </c>
      <c r="D35" s="78" t="s">
        <v>50</v>
      </c>
      <c r="E35" s="78" t="s">
        <v>51</v>
      </c>
      <c r="F35" s="78" t="s">
        <v>52</v>
      </c>
      <c r="G35" s="131"/>
      <c r="H35" s="131"/>
      <c r="I35" s="128"/>
      <c r="J35" s="128"/>
      <c r="K35" s="54"/>
    </row>
    <row r="36" spans="1:11" ht="37.5" customHeight="1">
      <c r="A36" s="62">
        <v>1</v>
      </c>
      <c r="B36" s="5" t="s">
        <v>62</v>
      </c>
      <c r="C36" s="1"/>
      <c r="D36" s="1"/>
      <c r="E36" s="1"/>
      <c r="F36" s="1"/>
      <c r="G36" s="2"/>
      <c r="H36" s="1"/>
      <c r="I36" s="3"/>
      <c r="J36" s="64">
        <f>IF(COUNTA(B36),IF(COUNTA(C36),0,IF(COUNTA(D36),Parámetros!$B$5,IF(COUNTA(E36),Parámetros!$B$4,IF(COUNTA(F36),Parámetros!$B$3)))),0)*((IF(COUNTA(H36),Parámetros!$B$7)+IF(COUNTA(I36),Parámetros!$B$8))+1)</f>
        <v>0</v>
      </c>
      <c r="K36" s="65"/>
    </row>
    <row r="37" spans="1:11" ht="26.25" customHeight="1">
      <c r="A37" s="62">
        <v>1</v>
      </c>
      <c r="B37" s="5" t="s">
        <v>63</v>
      </c>
      <c r="C37" s="1"/>
      <c r="D37" s="1"/>
      <c r="E37" s="1"/>
      <c r="F37" s="1"/>
      <c r="G37" s="2"/>
      <c r="H37" s="1"/>
      <c r="I37" s="3"/>
      <c r="J37" s="64">
        <f>IF(COUNTA(B37),IF(COUNTA(C37),0,IF(COUNTA(D37),Parámetros!$B$5,IF(COUNTA(E37),Parámetros!$B$4,IF(COUNTA(F37),Parámetros!$B$3)))),0)*((IF(COUNTA(H37),Parámetros!$B$7)+IF(COUNTA(I37),Parámetros!$B$8))+1)</f>
        <v>0</v>
      </c>
      <c r="K37" s="65"/>
    </row>
    <row r="38" spans="1:11" ht="26.25" customHeight="1">
      <c r="A38" s="62">
        <v>1</v>
      </c>
      <c r="B38" s="5" t="s">
        <v>64</v>
      </c>
      <c r="C38" s="1"/>
      <c r="D38" s="1"/>
      <c r="E38" s="1"/>
      <c r="F38" s="1"/>
      <c r="G38" s="2"/>
      <c r="H38" s="1"/>
      <c r="I38" s="3"/>
      <c r="J38" s="64">
        <f>IF(COUNTA(B38),IF(COUNTA(C38),0,IF(COUNTA(D38),Parámetros!$B$5,IF(COUNTA(E38),Parámetros!$B$4,IF(COUNTA(F38),Parámetros!$B$3)))),0)*((IF(COUNTA(H38),Parámetros!$B$7)+IF(COUNTA(I38),Parámetros!$B$8))+1)</f>
        <v>0</v>
      </c>
      <c r="K38" s="65"/>
    </row>
    <row r="39" spans="1:11" ht="26.25" customHeight="1">
      <c r="A39" s="62">
        <v>1</v>
      </c>
      <c r="B39" s="5" t="s">
        <v>65</v>
      </c>
      <c r="C39" s="1"/>
      <c r="D39" s="1"/>
      <c r="E39" s="1"/>
      <c r="F39" s="1"/>
      <c r="G39" s="2"/>
      <c r="H39" s="1"/>
      <c r="I39" s="3"/>
      <c r="J39" s="64">
        <f>IF(COUNTA(B39),IF(COUNTA(C39),0,IF(COUNTA(D39),Parámetros!$B$5,IF(COUNTA(E39),Parámetros!$B$4,IF(COUNTA(F39),Parámetros!$B$3)))),0)*((IF(COUNTA(H39),Parámetros!$B$7)+IF(COUNTA(I39),Parámetros!$B$8))+1)</f>
        <v>0</v>
      </c>
      <c r="K39" s="65"/>
    </row>
    <row r="40" spans="1:11" ht="14.25" customHeight="1">
      <c r="A40" s="62"/>
      <c r="B40" s="5"/>
      <c r="C40" s="1"/>
      <c r="D40" s="1"/>
      <c r="E40" s="1"/>
      <c r="F40" s="1"/>
      <c r="G40" s="2"/>
      <c r="H40" s="1"/>
      <c r="I40" s="3"/>
      <c r="J40" s="64">
        <f>IF(COUNTA(B40),IF(COUNTA(C40),0,IF(COUNTA(D40),Parámetros!$B$5,IF(COUNTA(E40),Parámetros!$B$4,IF(COUNTA(F40),Parámetros!$B$3)))),0)*((IF(COUNTA(H40),Parámetros!$B$7)+IF(COUNTA(I40),Parámetros!$B$8))+1)</f>
        <v>0</v>
      </c>
      <c r="K40" s="65"/>
    </row>
    <row r="41" spans="1:11" ht="14.25" customHeight="1">
      <c r="A41" s="62"/>
      <c r="B41" s="5"/>
      <c r="C41" s="1"/>
      <c r="D41" s="1"/>
      <c r="E41" s="1"/>
      <c r="F41" s="1"/>
      <c r="G41" s="2"/>
      <c r="H41" s="1"/>
      <c r="I41" s="3"/>
      <c r="J41" s="64">
        <f>IF(COUNTA(B41),IF(COUNTA(C41),0,IF(COUNTA(D41),Parámetros!$B$5,IF(COUNTA(E41),Parámetros!$B$4,IF(COUNTA(F41),Parámetros!$B$3)))),0)*((IF(COUNTA(H41),Parámetros!$B$7)+IF(COUNTA(I41),Parámetros!$B$8))+1)</f>
        <v>0</v>
      </c>
      <c r="K41" s="65"/>
    </row>
    <row r="42" spans="1:11" ht="13.5" customHeight="1">
      <c r="A42" s="71"/>
      <c r="B42" s="72"/>
      <c r="C42" s="72"/>
      <c r="D42" s="72"/>
      <c r="E42" s="72"/>
      <c r="F42" s="72"/>
      <c r="G42" s="54"/>
      <c r="H42" s="54"/>
      <c r="I42" s="54"/>
      <c r="J42" s="54"/>
      <c r="K42" s="73"/>
    </row>
  </sheetData>
  <sheetProtection password="D00B" sheet="1"/>
  <mergeCells count="47">
    <mergeCell ref="G25:G26"/>
    <mergeCell ref="H25:H26"/>
    <mergeCell ref="I25:I26"/>
    <mergeCell ref="J34:J35"/>
    <mergeCell ref="B34:B35"/>
    <mergeCell ref="C34:F34"/>
    <mergeCell ref="G34:G35"/>
    <mergeCell ref="H34:H35"/>
    <mergeCell ref="I34:I35"/>
    <mergeCell ref="H16:H17"/>
    <mergeCell ref="I16:I17"/>
    <mergeCell ref="J25:J26"/>
    <mergeCell ref="B32:B33"/>
    <mergeCell ref="E32:F32"/>
    <mergeCell ref="G32:J32"/>
    <mergeCell ref="E33:F33"/>
    <mergeCell ref="G33:J33"/>
    <mergeCell ref="B25:B26"/>
    <mergeCell ref="C25:F25"/>
    <mergeCell ref="I7:I8"/>
    <mergeCell ref="J16:J17"/>
    <mergeCell ref="B23:B24"/>
    <mergeCell ref="E23:F23"/>
    <mergeCell ref="G23:J23"/>
    <mergeCell ref="E24:F24"/>
    <mergeCell ref="G24:J24"/>
    <mergeCell ref="B16:B17"/>
    <mergeCell ref="C16:F16"/>
    <mergeCell ref="G16:G17"/>
    <mergeCell ref="J7:J8"/>
    <mergeCell ref="B14:B15"/>
    <mergeCell ref="E14:F14"/>
    <mergeCell ref="G14:J14"/>
    <mergeCell ref="E15:F15"/>
    <mergeCell ref="G15:J15"/>
    <mergeCell ref="B7:B8"/>
    <mergeCell ref="C7:F7"/>
    <mergeCell ref="G7:G8"/>
    <mergeCell ref="H7:H8"/>
    <mergeCell ref="A1:K1"/>
    <mergeCell ref="A2:K2"/>
    <mergeCell ref="B4:J4"/>
    <mergeCell ref="B5:B6"/>
    <mergeCell ref="E5:F5"/>
    <mergeCell ref="G5:J5"/>
    <mergeCell ref="E6:F6"/>
    <mergeCell ref="G6:J6"/>
  </mergeCells>
  <printOptions/>
  <pageMargins left="0.3937007874015748" right="0.3937007874015748" top="0.3937007874015748" bottom="0.3937007874015748" header="0.5118110236220472" footer="0.5118110236220472"/>
  <pageSetup fitToHeight="1" fitToWidth="1" horizontalDpi="600" verticalDpi="600" orientation="landscape" scale="59" r:id="rId1"/>
</worksheet>
</file>

<file path=xl/worksheets/sheet4.xml><?xml version="1.0" encoding="utf-8"?>
<worksheet xmlns="http://schemas.openxmlformats.org/spreadsheetml/2006/main" xmlns:r="http://schemas.openxmlformats.org/officeDocument/2006/relationships">
  <sheetPr>
    <pageSetUpPr fitToPage="1"/>
  </sheetPr>
  <dimension ref="A1:IV39"/>
  <sheetViews>
    <sheetView zoomScale="90" zoomScaleNormal="90" zoomScalePageLayoutView="0" workbookViewId="0" topLeftCell="A1">
      <selection activeCell="A1" sqref="A1:K1"/>
    </sheetView>
  </sheetViews>
  <sheetFormatPr defaultColWidth="17.140625" defaultRowHeight="12.75"/>
  <cols>
    <col min="1" max="1" width="1.421875" style="51" customWidth="1"/>
    <col min="2" max="2" width="62.8515625" style="51" customWidth="1"/>
    <col min="3" max="6" width="11.421875" style="50" customWidth="1"/>
    <col min="7" max="7" width="53.140625" style="51" customWidth="1"/>
    <col min="8" max="8" width="10.8515625" style="51" customWidth="1"/>
    <col min="9" max="9" width="8.28125" style="51" customWidth="1"/>
    <col min="10" max="10" width="7.140625" style="51" customWidth="1"/>
    <col min="11" max="11" width="1.421875" style="51" customWidth="1"/>
    <col min="12" max="12" width="3.28125" style="51" customWidth="1"/>
    <col min="13" max="217" width="17.140625" style="51" customWidth="1"/>
    <col min="218" max="16384" width="17.140625" style="25" customWidth="1"/>
  </cols>
  <sheetData>
    <row r="1" spans="1:256" s="51" customFormat="1" ht="23.25" customHeight="1">
      <c r="A1" s="119" t="s">
        <v>0</v>
      </c>
      <c r="B1" s="119"/>
      <c r="C1" s="119"/>
      <c r="D1" s="119"/>
      <c r="E1" s="119"/>
      <c r="F1" s="119"/>
      <c r="G1" s="119"/>
      <c r="H1" s="119"/>
      <c r="I1" s="119"/>
      <c r="J1" s="119"/>
      <c r="K1" s="119"/>
      <c r="L1" s="50"/>
      <c r="HJ1" s="25"/>
      <c r="HK1" s="25"/>
      <c r="HL1" s="25"/>
      <c r="HM1" s="25"/>
      <c r="HN1" s="25"/>
      <c r="HO1" s="25"/>
      <c r="HP1" s="25"/>
      <c r="HQ1" s="25"/>
      <c r="HR1" s="25"/>
      <c r="HS1" s="25"/>
      <c r="HT1" s="25"/>
      <c r="HU1" s="25"/>
      <c r="HV1" s="25"/>
      <c r="HW1" s="25"/>
      <c r="HX1" s="25"/>
      <c r="HY1" s="25"/>
      <c r="HZ1" s="25"/>
      <c r="IA1" s="25"/>
      <c r="IB1" s="25"/>
      <c r="IC1" s="25"/>
      <c r="ID1" s="25"/>
      <c r="IE1" s="25"/>
      <c r="IF1" s="25"/>
      <c r="IG1" s="25"/>
      <c r="IH1" s="25"/>
      <c r="II1" s="25"/>
      <c r="IJ1" s="25"/>
      <c r="IK1" s="25"/>
      <c r="IL1" s="25"/>
      <c r="IM1" s="25"/>
      <c r="IN1" s="25"/>
      <c r="IO1" s="25"/>
      <c r="IP1" s="25"/>
      <c r="IQ1" s="25"/>
      <c r="IR1" s="25"/>
      <c r="IS1" s="25"/>
      <c r="IT1" s="25"/>
      <c r="IU1" s="25"/>
      <c r="IV1" s="25"/>
    </row>
    <row r="2" spans="1:256" s="51" customFormat="1" ht="23.25" customHeight="1">
      <c r="A2" s="119" t="s">
        <v>39</v>
      </c>
      <c r="B2" s="119"/>
      <c r="C2" s="119"/>
      <c r="D2" s="119"/>
      <c r="E2" s="119"/>
      <c r="F2" s="119"/>
      <c r="G2" s="119"/>
      <c r="H2" s="119"/>
      <c r="I2" s="119"/>
      <c r="J2" s="119"/>
      <c r="K2" s="119"/>
      <c r="L2" s="50"/>
      <c r="HJ2" s="25"/>
      <c r="HK2" s="25"/>
      <c r="HL2" s="25"/>
      <c r="HM2" s="25"/>
      <c r="HN2" s="25"/>
      <c r="HO2" s="25"/>
      <c r="HP2" s="25"/>
      <c r="HQ2" s="25"/>
      <c r="HR2" s="25"/>
      <c r="HS2" s="25"/>
      <c r="HT2" s="25"/>
      <c r="HU2" s="25"/>
      <c r="HV2" s="25"/>
      <c r="HW2" s="25"/>
      <c r="HX2" s="25"/>
      <c r="HY2" s="25"/>
      <c r="HZ2" s="25"/>
      <c r="IA2" s="25"/>
      <c r="IB2" s="25"/>
      <c r="IC2" s="25"/>
      <c r="ID2" s="25"/>
      <c r="IE2" s="25"/>
      <c r="IF2" s="25"/>
      <c r="IG2" s="25"/>
      <c r="IH2" s="25"/>
      <c r="II2" s="25"/>
      <c r="IJ2" s="25"/>
      <c r="IK2" s="25"/>
      <c r="IL2" s="25"/>
      <c r="IM2" s="25"/>
      <c r="IN2" s="25"/>
      <c r="IO2" s="25"/>
      <c r="IP2" s="25"/>
      <c r="IQ2" s="25"/>
      <c r="IR2" s="25"/>
      <c r="IS2" s="25"/>
      <c r="IT2" s="25"/>
      <c r="IU2" s="25"/>
      <c r="IV2" s="25"/>
    </row>
    <row r="3" spans="1:12" ht="9" customHeight="1">
      <c r="A3" s="74"/>
      <c r="B3" s="74"/>
      <c r="C3" s="74"/>
      <c r="D3" s="74"/>
      <c r="E3" s="74"/>
      <c r="F3" s="74"/>
      <c r="G3" s="74"/>
      <c r="H3" s="74"/>
      <c r="I3" s="74"/>
      <c r="J3" s="74"/>
      <c r="K3" s="74"/>
      <c r="L3" s="50"/>
    </row>
    <row r="4" spans="1:12" ht="18.75" customHeight="1">
      <c r="A4" s="75"/>
      <c r="B4" s="134" t="s">
        <v>66</v>
      </c>
      <c r="C4" s="134"/>
      <c r="D4" s="134"/>
      <c r="E4" s="134"/>
      <c r="F4" s="134"/>
      <c r="G4" s="134"/>
      <c r="H4" s="134"/>
      <c r="I4" s="134"/>
      <c r="J4" s="84"/>
      <c r="K4" s="76"/>
      <c r="L4" s="50"/>
    </row>
    <row r="5" spans="1:12" ht="13.5" customHeight="1">
      <c r="A5" s="77"/>
      <c r="B5" s="135" t="str">
        <f>'1. Priorización'!A18</f>
        <v>C1. Inclusión: Las TIC se utilizan para apoyar los programas que la IE desarrolla para atender las expectativas de los estudiantes, según su situación personal, social y cultural.</v>
      </c>
      <c r="C5" s="56" t="s">
        <v>15</v>
      </c>
      <c r="D5" s="56" t="s">
        <v>16</v>
      </c>
      <c r="E5" s="136" t="s">
        <v>41</v>
      </c>
      <c r="F5" s="136"/>
      <c r="G5" s="136" t="s">
        <v>42</v>
      </c>
      <c r="H5" s="136"/>
      <c r="I5" s="136"/>
      <c r="J5" s="136"/>
      <c r="K5" s="76"/>
      <c r="L5" s="50"/>
    </row>
    <row r="6" spans="1:12" ht="29.25" customHeight="1">
      <c r="A6" s="77"/>
      <c r="B6" s="135"/>
      <c r="C6" s="59">
        <f>'1. Priorización'!B18</f>
        <v>0</v>
      </c>
      <c r="D6" s="60" t="e">
        <f>'1. Priorización'!C18</f>
        <v>#DIV/0!</v>
      </c>
      <c r="E6" s="126">
        <f>IF(SUM(J9:J12)/COUNTA(B9:B12)&gt;5,5,SUM(J9:J12)/COUNTA(B9:B12))</f>
        <v>0</v>
      </c>
      <c r="F6" s="126"/>
      <c r="G6" s="127" t="str">
        <f>IF(E6&gt;5,"Error",IF(E6&gt;=Parámetros!$C$3,"Innovación",IF(E6&gt;=Parámetros!$C$4,"Integración",IF(E6&gt;=Parámetros!$C$5,"Exploración",IF(E6&gt;=0,"Sin desarrollar",IF(E6&lt;0,"Error"))))))</f>
        <v>Sin desarrollar</v>
      </c>
      <c r="H6" s="127"/>
      <c r="I6" s="127"/>
      <c r="J6" s="127"/>
      <c r="K6" s="76"/>
      <c r="L6" s="50"/>
    </row>
    <row r="7" spans="1:12" ht="13.5" customHeight="1">
      <c r="A7" s="75"/>
      <c r="B7" s="131" t="s">
        <v>43</v>
      </c>
      <c r="C7" s="133" t="s">
        <v>44</v>
      </c>
      <c r="D7" s="133"/>
      <c r="E7" s="133"/>
      <c r="F7" s="133"/>
      <c r="G7" s="131" t="s">
        <v>45</v>
      </c>
      <c r="H7" s="131" t="s">
        <v>46</v>
      </c>
      <c r="I7" s="128" t="s">
        <v>47</v>
      </c>
      <c r="J7" s="128" t="s">
        <v>48</v>
      </c>
      <c r="K7" s="76"/>
      <c r="L7" s="50"/>
    </row>
    <row r="8" spans="1:12" ht="24.75" customHeight="1">
      <c r="A8" s="75"/>
      <c r="B8" s="131"/>
      <c r="C8" s="61" t="s">
        <v>49</v>
      </c>
      <c r="D8" s="78" t="s">
        <v>50</v>
      </c>
      <c r="E8" s="78" t="s">
        <v>51</v>
      </c>
      <c r="F8" s="78" t="s">
        <v>52</v>
      </c>
      <c r="G8" s="131"/>
      <c r="H8" s="131"/>
      <c r="I8" s="128"/>
      <c r="J8" s="128"/>
      <c r="K8" s="76"/>
      <c r="L8" s="50"/>
    </row>
    <row r="9" spans="1:12" ht="38.25" customHeight="1">
      <c r="A9" s="77">
        <v>1</v>
      </c>
      <c r="B9" s="79" t="s">
        <v>67</v>
      </c>
      <c r="C9" s="1"/>
      <c r="D9" s="1"/>
      <c r="E9" s="1"/>
      <c r="F9" s="1"/>
      <c r="G9" s="2"/>
      <c r="H9" s="1"/>
      <c r="I9" s="1"/>
      <c r="J9" s="64">
        <f>IF(COUNTA(B9),IF(COUNTA(C9),0,IF(COUNTA(D9),Parámetros!$B$5,IF(COUNTA(E9),Parámetros!$B$4,IF(COUNTA(F9),Parámetros!$B$3)))),0)*((IF(COUNTA(H9),Parámetros!$B$7)+IF(COUNTA(I9),Parámetros!$B$8))+1)</f>
        <v>0</v>
      </c>
      <c r="K9" s="80"/>
      <c r="L9" s="50"/>
    </row>
    <row r="10" spans="1:12" ht="37.5" customHeight="1">
      <c r="A10" s="77">
        <v>1</v>
      </c>
      <c r="B10" s="79" t="s">
        <v>68</v>
      </c>
      <c r="C10" s="1"/>
      <c r="D10" s="1"/>
      <c r="E10" s="1"/>
      <c r="F10" s="1"/>
      <c r="G10" s="2"/>
      <c r="H10" s="1"/>
      <c r="I10" s="1"/>
      <c r="J10" s="64">
        <f>IF(COUNTA(B10),IF(COUNTA(C10),0,IF(COUNTA(D10),Parámetros!$B$5,IF(COUNTA(E10),Parámetros!$B$4,IF(COUNTA(F10),Parámetros!$B$3)))),0)*((IF(COUNTA(H10),Parámetros!$B$7)+IF(COUNTA(I10),Parámetros!$B$8))+1)</f>
        <v>0</v>
      </c>
      <c r="K10" s="80"/>
      <c r="L10" s="50"/>
    </row>
    <row r="11" spans="1:12" ht="14.25" customHeight="1">
      <c r="A11" s="77"/>
      <c r="B11" s="11"/>
      <c r="C11" s="1"/>
      <c r="D11" s="1"/>
      <c r="E11" s="1"/>
      <c r="F11" s="1"/>
      <c r="G11" s="2"/>
      <c r="H11" s="1"/>
      <c r="I11" s="1"/>
      <c r="J11" s="64">
        <f>IF(COUNTA(B11),IF(COUNTA(C11),0,IF(COUNTA(D11),Parámetros!$B$5,IF(COUNTA(E11),Parámetros!$B$4,IF(COUNTA(F11),Parámetros!$B$3)))),0)*((IF(COUNTA(H11),Parámetros!$B$7)+IF(COUNTA(I11),Parámetros!$B$8))+1)</f>
        <v>0</v>
      </c>
      <c r="K11" s="80"/>
      <c r="L11" s="50"/>
    </row>
    <row r="12" spans="1:12" ht="14.25" customHeight="1">
      <c r="A12" s="77"/>
      <c r="B12" s="11"/>
      <c r="C12" s="1"/>
      <c r="D12" s="1"/>
      <c r="E12" s="1"/>
      <c r="F12" s="1"/>
      <c r="G12" s="2"/>
      <c r="H12" s="1"/>
      <c r="I12" s="1"/>
      <c r="J12" s="64">
        <f>IF(COUNTA(B12),IF(COUNTA(C12),0,IF(COUNTA(D12),Parámetros!$B$5,IF(COUNTA(E12),Parámetros!$B$4,IF(COUNTA(F12),Parámetros!$B$3)))),0)*((IF(COUNTA(H12),Parámetros!$B$7)+IF(COUNTA(I12),Parámetros!$B$8))+1)</f>
        <v>0</v>
      </c>
      <c r="K12" s="80"/>
      <c r="L12" s="50"/>
    </row>
    <row r="13" spans="1:11" ht="13.5" customHeight="1">
      <c r="A13" s="77"/>
      <c r="B13" s="135" t="str">
        <f>'1. Priorización'!A19</f>
        <v>C2. Proyección a la comunidad: Las TIC hacen parte de los servicios que pone a disposición la IE para apoyar el bienestar de la comunidad.</v>
      </c>
      <c r="C13" s="56" t="s">
        <v>15</v>
      </c>
      <c r="D13" s="56" t="s">
        <v>16</v>
      </c>
      <c r="E13" s="136" t="s">
        <v>41</v>
      </c>
      <c r="F13" s="136"/>
      <c r="G13" s="136" t="s">
        <v>42</v>
      </c>
      <c r="H13" s="136"/>
      <c r="I13" s="136"/>
      <c r="J13" s="136"/>
      <c r="K13" s="80"/>
    </row>
    <row r="14" spans="1:11" ht="26.25" customHeight="1">
      <c r="A14" s="77"/>
      <c r="B14" s="135"/>
      <c r="C14" s="59">
        <f>'1. Priorización'!B19</f>
        <v>0</v>
      </c>
      <c r="D14" s="60" t="e">
        <f>'1. Priorización'!C19</f>
        <v>#DIV/0!</v>
      </c>
      <c r="E14" s="126">
        <f>IF(SUM(J17:J20)/COUNTA(B17:B20)&gt;5,5,SUM(J17:J20)/COUNTA(B17:B20))</f>
        <v>0</v>
      </c>
      <c r="F14" s="126"/>
      <c r="G14" s="127" t="str">
        <f>IF(E14&gt;5,"Error",IF(E14&gt;=Parámetros!$C$3,"Innovación",IF(E14&gt;=Parámetros!$C$4,"Integración",IF(E14&gt;=Parámetros!$C$5,"Exploración",IF(E14&gt;=0,"Sin desarrollar",IF(E14&lt;0,"Error"))))))</f>
        <v>Sin desarrollar</v>
      </c>
      <c r="H14" s="127"/>
      <c r="I14" s="127"/>
      <c r="J14" s="127"/>
      <c r="K14" s="80"/>
    </row>
    <row r="15" spans="1:11" ht="13.5" customHeight="1">
      <c r="A15" s="75"/>
      <c r="B15" s="131" t="s">
        <v>43</v>
      </c>
      <c r="C15" s="133" t="s">
        <v>44</v>
      </c>
      <c r="D15" s="133"/>
      <c r="E15" s="133"/>
      <c r="F15" s="133"/>
      <c r="G15" s="131" t="s">
        <v>45</v>
      </c>
      <c r="H15" s="131" t="s">
        <v>46</v>
      </c>
      <c r="I15" s="128" t="s">
        <v>47</v>
      </c>
      <c r="J15" s="128" t="s">
        <v>48</v>
      </c>
      <c r="K15" s="76"/>
    </row>
    <row r="16" spans="1:11" ht="24.75" customHeight="1">
      <c r="A16" s="75"/>
      <c r="B16" s="131"/>
      <c r="C16" s="61" t="s">
        <v>49</v>
      </c>
      <c r="D16" s="78" t="s">
        <v>50</v>
      </c>
      <c r="E16" s="78" t="s">
        <v>51</v>
      </c>
      <c r="F16" s="78" t="s">
        <v>52</v>
      </c>
      <c r="G16" s="131"/>
      <c r="H16" s="131"/>
      <c r="I16" s="128"/>
      <c r="J16" s="128"/>
      <c r="K16" s="76"/>
    </row>
    <row r="17" spans="1:11" ht="26.25" customHeight="1">
      <c r="A17" s="77">
        <v>1</v>
      </c>
      <c r="B17" s="79" t="s">
        <v>69</v>
      </c>
      <c r="C17" s="1"/>
      <c r="D17" s="1"/>
      <c r="E17" s="1"/>
      <c r="F17" s="1"/>
      <c r="G17" s="2"/>
      <c r="H17" s="1"/>
      <c r="I17" s="1"/>
      <c r="J17" s="64">
        <f>IF(COUNTA(B17),IF(COUNTA(C17),0,IF(COUNTA(D17),Parámetros!$B$5,IF(COUNTA(E17),Parámetros!$B$4,IF(COUNTA(F17),Parámetros!$B$3)))),0)*((IF(COUNTA(H17),Parámetros!$B$7)+IF(COUNTA(I17),Parámetros!$B$8))+1)</f>
        <v>0</v>
      </c>
      <c r="K17" s="80"/>
    </row>
    <row r="18" spans="1:11" ht="26.25" customHeight="1">
      <c r="A18" s="77">
        <v>1</v>
      </c>
      <c r="B18" s="79" t="s">
        <v>70</v>
      </c>
      <c r="C18" s="1"/>
      <c r="D18" s="1"/>
      <c r="E18" s="1"/>
      <c r="F18" s="1"/>
      <c r="G18" s="2"/>
      <c r="H18" s="1"/>
      <c r="I18" s="1"/>
      <c r="J18" s="64">
        <f>IF(COUNTA(B18),IF(COUNTA(C18),0,IF(COUNTA(D18),Parámetros!$B$5,IF(COUNTA(E18),Parámetros!$B$4,IF(COUNTA(F18),Parámetros!$B$3)))),0)*((IF(COUNTA(H18),Parámetros!$B$7)+IF(COUNTA(I18),Parámetros!$B$8))+1)</f>
        <v>0</v>
      </c>
      <c r="K18" s="80"/>
    </row>
    <row r="19" spans="1:11" ht="14.25" customHeight="1">
      <c r="A19" s="77"/>
      <c r="B19" s="11"/>
      <c r="C19" s="1"/>
      <c r="D19" s="1"/>
      <c r="E19" s="1"/>
      <c r="F19" s="1"/>
      <c r="G19" s="2"/>
      <c r="H19" s="1"/>
      <c r="I19" s="1"/>
      <c r="J19" s="64">
        <f>IF(COUNTA(B19),IF(COUNTA(C19),0,IF(COUNTA(D19),Parámetros!$B$5,IF(COUNTA(E19),Parámetros!$B$4,IF(COUNTA(F19),Parámetros!$B$3)))),0)*((IF(COUNTA(H19),Parámetros!$B$7)+IF(COUNTA(I19),Parámetros!$B$8))+1)</f>
        <v>0</v>
      </c>
      <c r="K19" s="80"/>
    </row>
    <row r="20" spans="1:11" ht="14.25" customHeight="1">
      <c r="A20" s="77"/>
      <c r="B20" s="11"/>
      <c r="C20" s="1"/>
      <c r="D20" s="1"/>
      <c r="E20" s="1"/>
      <c r="F20" s="1"/>
      <c r="G20" s="2"/>
      <c r="H20" s="1"/>
      <c r="I20" s="1"/>
      <c r="J20" s="64">
        <f>IF(COUNTA(B20),IF(COUNTA(C20),0,IF(COUNTA(D20),Parámetros!$B$5,IF(COUNTA(E20),Parámetros!$B$4,IF(COUNTA(F20),Parámetros!$B$3)))),0)*((IF(COUNTA(H20),Parámetros!$B$7)+IF(COUNTA(I20),Parámetros!$B$8))+1)</f>
        <v>0</v>
      </c>
      <c r="K20" s="80"/>
    </row>
    <row r="21" spans="1:11" ht="14.25" customHeight="1">
      <c r="A21" s="77"/>
      <c r="B21" s="135" t="str">
        <f>'1. Priorización'!A20</f>
        <v>C3. Participación y convivencia: Las TIC se utilizan en la IE para promover una sana convivencia basada en el respeto por los demás, la tolerancia y la valoración de las diferencias.</v>
      </c>
      <c r="C21" s="56" t="s">
        <v>15</v>
      </c>
      <c r="D21" s="56" t="s">
        <v>16</v>
      </c>
      <c r="E21" s="136" t="s">
        <v>41</v>
      </c>
      <c r="F21" s="136"/>
      <c r="G21" s="136" t="s">
        <v>42</v>
      </c>
      <c r="H21" s="136"/>
      <c r="I21" s="136"/>
      <c r="J21" s="136"/>
      <c r="K21" s="80"/>
    </row>
    <row r="22" spans="1:11" ht="29.25" customHeight="1">
      <c r="A22" s="77"/>
      <c r="B22" s="135"/>
      <c r="C22" s="59">
        <f>'1. Priorización'!B20</f>
        <v>0</v>
      </c>
      <c r="D22" s="60" t="e">
        <f>'1. Priorización'!C20</f>
        <v>#DIV/0!</v>
      </c>
      <c r="E22" s="126">
        <f>IF(SUM(J25:J28)/COUNTA(B25:B28)&gt;5,5,SUM(J25:J28)/COUNTA(B25:B28))</f>
        <v>0</v>
      </c>
      <c r="F22" s="126"/>
      <c r="G22" s="127" t="str">
        <f>IF(E22&gt;5,"Error",IF(E22&gt;=Parámetros!$C$3,"Innovación",IF(E22&gt;=Parámetros!$C$4,"Integración",IF(E22&gt;=Parámetros!$C$5,"Exploración",IF(E22&gt;=0,"Sin desarrollar",IF(E22&lt;0,"Error"))))))</f>
        <v>Sin desarrollar</v>
      </c>
      <c r="H22" s="127"/>
      <c r="I22" s="127"/>
      <c r="J22" s="127"/>
      <c r="K22" s="80"/>
    </row>
    <row r="23" spans="1:11" ht="13.5" customHeight="1">
      <c r="A23" s="75"/>
      <c r="B23" s="131" t="s">
        <v>43</v>
      </c>
      <c r="C23" s="133" t="s">
        <v>44</v>
      </c>
      <c r="D23" s="133"/>
      <c r="E23" s="133"/>
      <c r="F23" s="133"/>
      <c r="G23" s="131" t="s">
        <v>45</v>
      </c>
      <c r="H23" s="131" t="s">
        <v>46</v>
      </c>
      <c r="I23" s="128" t="s">
        <v>47</v>
      </c>
      <c r="J23" s="128" t="s">
        <v>48</v>
      </c>
      <c r="K23" s="76"/>
    </row>
    <row r="24" spans="1:11" ht="24.75" customHeight="1">
      <c r="A24" s="75"/>
      <c r="B24" s="131"/>
      <c r="C24" s="61" t="s">
        <v>71</v>
      </c>
      <c r="D24" s="78" t="s">
        <v>50</v>
      </c>
      <c r="E24" s="78" t="s">
        <v>51</v>
      </c>
      <c r="F24" s="78" t="s">
        <v>52</v>
      </c>
      <c r="G24" s="131"/>
      <c r="H24" s="131"/>
      <c r="I24" s="128"/>
      <c r="J24" s="128"/>
      <c r="K24" s="76"/>
    </row>
    <row r="25" spans="1:11" ht="26.25" customHeight="1">
      <c r="A25" s="77">
        <v>1</v>
      </c>
      <c r="B25" s="79" t="s">
        <v>72</v>
      </c>
      <c r="C25" s="1"/>
      <c r="D25" s="1"/>
      <c r="E25" s="1"/>
      <c r="F25" s="1"/>
      <c r="G25" s="2"/>
      <c r="H25" s="1"/>
      <c r="I25" s="1"/>
      <c r="J25" s="64">
        <f>IF(COUNTA(B25),IF(COUNTA(C25),0,IF(COUNTA(D25),Parámetros!$B$5,IF(COUNTA(E25),Parámetros!$B$4,IF(COUNTA(F25),Parámetros!$B$3)))),0)*((IF(COUNTA(H25),Parámetros!$B$7)+IF(COUNTA(I25),Parámetros!$B$8))+1)</f>
        <v>0</v>
      </c>
      <c r="K25" s="80"/>
    </row>
    <row r="26" spans="1:11" ht="26.25" customHeight="1">
      <c r="A26" s="77">
        <v>1</v>
      </c>
      <c r="B26" s="79" t="s">
        <v>73</v>
      </c>
      <c r="C26" s="1"/>
      <c r="D26" s="1"/>
      <c r="E26" s="1"/>
      <c r="F26" s="1"/>
      <c r="G26" s="2"/>
      <c r="H26" s="1"/>
      <c r="I26" s="1"/>
      <c r="J26" s="64">
        <f>IF(COUNTA(B26),IF(COUNTA(C26),0,IF(COUNTA(D26),Parámetros!$B$5,IF(COUNTA(E26),Parámetros!$B$4,IF(COUNTA(F26),Parámetros!$B$3)))),0)*((IF(COUNTA(H26),Parámetros!$B$7)+IF(COUNTA(I26),Parámetros!$B$8))+1)</f>
        <v>0</v>
      </c>
      <c r="K26" s="80"/>
    </row>
    <row r="27" spans="1:11" ht="14.25" customHeight="1">
      <c r="A27" s="77"/>
      <c r="B27" s="11"/>
      <c r="C27" s="1"/>
      <c r="D27" s="1"/>
      <c r="E27" s="1"/>
      <c r="F27" s="1"/>
      <c r="G27" s="2"/>
      <c r="H27" s="1"/>
      <c r="I27" s="1"/>
      <c r="J27" s="64">
        <f>IF(COUNTA(B27),IF(COUNTA(C27),0,IF(COUNTA(D27),Parámetros!$B$5,IF(COUNTA(E27),Parámetros!$B$4,IF(COUNTA(F27),Parámetros!$B$3)))),0)*((IF(COUNTA(H27),Parámetros!$B$7)+IF(COUNTA(I27),Parámetros!$B$8))+1)</f>
        <v>0</v>
      </c>
      <c r="K27" s="80"/>
    </row>
    <row r="28" spans="1:11" ht="14.25" customHeight="1">
      <c r="A28" s="77"/>
      <c r="B28" s="11"/>
      <c r="C28" s="1"/>
      <c r="D28" s="1"/>
      <c r="E28" s="1"/>
      <c r="F28" s="1"/>
      <c r="G28" s="2"/>
      <c r="H28" s="1"/>
      <c r="I28" s="1"/>
      <c r="J28" s="64">
        <f>IF(COUNTA(B28),IF(COUNTA(C28),0,IF(COUNTA(D28),Parámetros!$B$5,IF(COUNTA(E28),Parámetros!$B$4,IF(COUNTA(F28),Parámetros!$B$3)))),0)*((IF(COUNTA(H28),Parámetros!$B$7)+IF(COUNTA(I28),Parámetros!$B$8))+1)</f>
        <v>0</v>
      </c>
      <c r="K28" s="80"/>
    </row>
    <row r="29" spans="1:11" ht="14.25" customHeight="1">
      <c r="A29" s="77"/>
      <c r="B29" s="135" t="str">
        <f>'1. Priorización'!A21</f>
        <v>C4. Prevención de riesgos: Las TIC se utilizan para apoyar las estrategias tendientes a prevenir posibles riesgos que afectan el buen funcionamiento de la institución y el bienestar de la comunidad educativa.</v>
      </c>
      <c r="C29" s="56" t="s">
        <v>15</v>
      </c>
      <c r="D29" s="56" t="s">
        <v>16</v>
      </c>
      <c r="E29" s="136" t="s">
        <v>41</v>
      </c>
      <c r="F29" s="136"/>
      <c r="G29" s="136" t="s">
        <v>42</v>
      </c>
      <c r="H29" s="136"/>
      <c r="I29" s="136"/>
      <c r="J29" s="136"/>
      <c r="K29" s="80"/>
    </row>
    <row r="30" spans="1:11" ht="37.5" customHeight="1">
      <c r="A30" s="77"/>
      <c r="B30" s="135"/>
      <c r="C30" s="59">
        <f>'1. Priorización'!B21</f>
        <v>0</v>
      </c>
      <c r="D30" s="60" t="e">
        <f>'1. Priorización'!C21</f>
        <v>#DIV/0!</v>
      </c>
      <c r="E30" s="126">
        <f>IF(SUM(J33:J38)/COUNTA(B33:B38)&gt;5,5,SUM(J33:J38)/COUNTA(B33:B38))</f>
        <v>0</v>
      </c>
      <c r="F30" s="126"/>
      <c r="G30" s="127" t="str">
        <f>IF(E30&gt;5,"Error",IF(E30&gt;=Parámetros!$C$3,"Innovación",IF(E30&gt;=Parámetros!$C$4,"Integración",IF(E30&gt;=Parámetros!$C$5,"Exploración",IF(E30&gt;=0,"Sin desarrollar",IF(E30&lt;0,"Error"))))))</f>
        <v>Sin desarrollar</v>
      </c>
      <c r="H30" s="127"/>
      <c r="I30" s="127"/>
      <c r="J30" s="127"/>
      <c r="K30" s="80"/>
    </row>
    <row r="31" spans="1:11" ht="13.5" customHeight="1">
      <c r="A31" s="75"/>
      <c r="B31" s="131" t="s">
        <v>43</v>
      </c>
      <c r="C31" s="133" t="s">
        <v>44</v>
      </c>
      <c r="D31" s="133"/>
      <c r="E31" s="133"/>
      <c r="F31" s="133"/>
      <c r="G31" s="131" t="s">
        <v>45</v>
      </c>
      <c r="H31" s="131" t="s">
        <v>46</v>
      </c>
      <c r="I31" s="128" t="s">
        <v>47</v>
      </c>
      <c r="J31" s="128" t="s">
        <v>48</v>
      </c>
      <c r="K31" s="76"/>
    </row>
    <row r="32" spans="1:11" ht="24.75" customHeight="1">
      <c r="A32" s="75"/>
      <c r="B32" s="131"/>
      <c r="C32" s="61" t="s">
        <v>49</v>
      </c>
      <c r="D32" s="78" t="s">
        <v>50</v>
      </c>
      <c r="E32" s="78" t="s">
        <v>51</v>
      </c>
      <c r="F32" s="78" t="s">
        <v>52</v>
      </c>
      <c r="G32" s="131"/>
      <c r="H32" s="131"/>
      <c r="I32" s="128"/>
      <c r="J32" s="128"/>
      <c r="K32" s="76"/>
    </row>
    <row r="33" spans="1:11" ht="26.25" customHeight="1">
      <c r="A33" s="77">
        <v>1</v>
      </c>
      <c r="B33" s="79" t="s">
        <v>74</v>
      </c>
      <c r="C33" s="1"/>
      <c r="D33" s="1"/>
      <c r="E33" s="1"/>
      <c r="F33" s="1"/>
      <c r="G33" s="2"/>
      <c r="H33" s="1"/>
      <c r="I33" s="1"/>
      <c r="J33" s="64">
        <f>IF(COUNTA(B33),IF(COUNTA(C33),0,IF(COUNTA(D33),Parámetros!$B$5,IF(COUNTA(E33),Parámetros!$B$4,IF(COUNTA(F33),Parámetros!$B$3)))),0)*((IF(COUNTA(H33),Parámetros!$B$7)+IF(COUNTA(I33),Parámetros!$B$8))+1)</f>
        <v>0</v>
      </c>
      <c r="K33" s="80"/>
    </row>
    <row r="34" spans="1:11" ht="26.25" customHeight="1">
      <c r="A34" s="62">
        <v>1</v>
      </c>
      <c r="B34" s="79" t="s">
        <v>75</v>
      </c>
      <c r="C34" s="1"/>
      <c r="D34" s="1"/>
      <c r="E34" s="1"/>
      <c r="F34" s="1"/>
      <c r="G34" s="2"/>
      <c r="H34" s="1"/>
      <c r="I34" s="1"/>
      <c r="J34" s="64">
        <f>IF(COUNTA(B34),IF(COUNTA(C34),0,IF(COUNTA(D34),Parámetros!$B$5,IF(COUNTA(E34),Parámetros!$B$4,IF(COUNTA(F34),Parámetros!$B$3)))),0)*((IF(COUNTA(H34),Parámetros!$B$7)+IF(COUNTA(I34),Parámetros!$B$8))+1)</f>
        <v>0</v>
      </c>
      <c r="K34" s="65"/>
    </row>
    <row r="35" spans="1:11" ht="26.25" customHeight="1">
      <c r="A35" s="62">
        <v>1</v>
      </c>
      <c r="B35" s="79" t="s">
        <v>76</v>
      </c>
      <c r="C35" s="1"/>
      <c r="D35" s="1"/>
      <c r="E35" s="1"/>
      <c r="F35" s="1"/>
      <c r="G35" s="2"/>
      <c r="H35" s="1"/>
      <c r="I35" s="1"/>
      <c r="J35" s="64">
        <f>IF(COUNTA(B35),IF(COUNTA(C35),0,IF(COUNTA(D35),Parámetros!$B$5,IF(COUNTA(E35),Parámetros!$B$4,IF(COUNTA(F35),Parámetros!$B$3)))),0)*((IF(COUNTA(H35),Parámetros!$B$7)+IF(COUNTA(I35),Parámetros!$B$8))+1)</f>
        <v>0</v>
      </c>
      <c r="K35" s="65"/>
    </row>
    <row r="36" spans="1:11" ht="26.25" customHeight="1">
      <c r="A36" s="62">
        <v>1</v>
      </c>
      <c r="B36" s="79" t="s">
        <v>77</v>
      </c>
      <c r="C36" s="1"/>
      <c r="D36" s="1"/>
      <c r="E36" s="1"/>
      <c r="F36" s="1"/>
      <c r="G36" s="2"/>
      <c r="H36" s="1"/>
      <c r="I36" s="1"/>
      <c r="J36" s="64">
        <f>IF(COUNTA(B36),IF(COUNTA(C36),0,IF(COUNTA(D36),Parámetros!$B$5,IF(COUNTA(E36),Parámetros!$B$4,IF(COUNTA(F36),Parámetros!$B$3)))),0)*((IF(COUNTA(H36),Parámetros!$B$7)+IF(COUNTA(I36),Parámetros!$B$8))+1)</f>
        <v>0</v>
      </c>
      <c r="K36" s="65"/>
    </row>
    <row r="37" spans="1:11" ht="14.25" customHeight="1">
      <c r="A37" s="62"/>
      <c r="B37" s="11"/>
      <c r="C37" s="1"/>
      <c r="D37" s="1"/>
      <c r="E37" s="1"/>
      <c r="F37" s="1"/>
      <c r="G37" s="2"/>
      <c r="H37" s="1"/>
      <c r="I37" s="1"/>
      <c r="J37" s="64">
        <f>IF(COUNTA(B37),IF(COUNTA(C37),0,IF(COUNTA(D37),Parámetros!$B$5,IF(COUNTA(E37),Parámetros!$B$4,IF(COUNTA(F37),Parámetros!$B$3)))),0)*((IF(COUNTA(H37),Parámetros!$B$7)+IF(COUNTA(I37),Parámetros!$B$8))+1)</f>
        <v>0</v>
      </c>
      <c r="K37" s="65"/>
    </row>
    <row r="38" spans="1:11" ht="14.25" customHeight="1">
      <c r="A38" s="62"/>
      <c r="B38" s="12"/>
      <c r="C38" s="1"/>
      <c r="D38" s="1"/>
      <c r="E38" s="1"/>
      <c r="F38" s="1"/>
      <c r="G38" s="2"/>
      <c r="H38" s="1"/>
      <c r="I38" s="1"/>
      <c r="J38" s="64">
        <f>IF(COUNTA(B38),IF(COUNTA(C38),0,IF(COUNTA(D38),Parámetros!$B$5,IF(COUNTA(E38),Parámetros!$B$4,IF(COUNTA(F38),Parámetros!$B$3)))),0)*((IF(COUNTA(H38),Parámetros!$B$7)+IF(COUNTA(I38),Parámetros!$B$8))+1)</f>
        <v>0</v>
      </c>
      <c r="K38" s="65"/>
    </row>
    <row r="39" spans="1:11" ht="13.5" customHeight="1">
      <c r="A39" s="71"/>
      <c r="B39" s="72"/>
      <c r="C39" s="85"/>
      <c r="D39" s="85"/>
      <c r="E39" s="85"/>
      <c r="F39" s="85"/>
      <c r="G39" s="54"/>
      <c r="H39" s="54"/>
      <c r="I39" s="54"/>
      <c r="J39" s="54"/>
      <c r="K39" s="73"/>
    </row>
  </sheetData>
  <sheetProtection password="D00B" sheet="1"/>
  <mergeCells count="47">
    <mergeCell ref="G23:G24"/>
    <mergeCell ref="H23:H24"/>
    <mergeCell ref="I23:I24"/>
    <mergeCell ref="J31:J32"/>
    <mergeCell ref="B31:B32"/>
    <mergeCell ref="C31:F31"/>
    <mergeCell ref="G31:G32"/>
    <mergeCell ref="H31:H32"/>
    <mergeCell ref="I31:I32"/>
    <mergeCell ref="H15:H16"/>
    <mergeCell ref="I15:I16"/>
    <mergeCell ref="J23:J24"/>
    <mergeCell ref="B29:B30"/>
    <mergeCell ref="E29:F29"/>
    <mergeCell ref="G29:J29"/>
    <mergeCell ref="E30:F30"/>
    <mergeCell ref="G30:J30"/>
    <mergeCell ref="B23:B24"/>
    <mergeCell ref="C23:F23"/>
    <mergeCell ref="I7:I8"/>
    <mergeCell ref="J15:J16"/>
    <mergeCell ref="B21:B22"/>
    <mergeCell ref="E21:F21"/>
    <mergeCell ref="G21:J21"/>
    <mergeCell ref="E22:F22"/>
    <mergeCell ref="G22:J22"/>
    <mergeCell ref="B15:B16"/>
    <mergeCell ref="C15:F15"/>
    <mergeCell ref="G15:G16"/>
    <mergeCell ref="J7:J8"/>
    <mergeCell ref="B13:B14"/>
    <mergeCell ref="E13:F13"/>
    <mergeCell ref="G13:J13"/>
    <mergeCell ref="E14:F14"/>
    <mergeCell ref="G14:J14"/>
    <mergeCell ref="B7:B8"/>
    <mergeCell ref="C7:F7"/>
    <mergeCell ref="G7:G8"/>
    <mergeCell ref="H7:H8"/>
    <mergeCell ref="A1:K1"/>
    <mergeCell ref="A2:K2"/>
    <mergeCell ref="B4:I4"/>
    <mergeCell ref="B5:B6"/>
    <mergeCell ref="E5:F5"/>
    <mergeCell ref="G5:J5"/>
    <mergeCell ref="E6:F6"/>
    <mergeCell ref="G6:J6"/>
  </mergeCells>
  <printOptions/>
  <pageMargins left="0.3937007874015748" right="0.3937007874015748" top="0.3937007874015748" bottom="0.3937007874015748" header="0.5118110236220472" footer="0.5118110236220472"/>
  <pageSetup fitToHeight="1" fitToWidth="1" horizontalDpi="600" verticalDpi="600" orientation="landscape" scale="68" r:id="rId1"/>
</worksheet>
</file>

<file path=xl/worksheets/sheet5.xml><?xml version="1.0" encoding="utf-8"?>
<worksheet xmlns="http://schemas.openxmlformats.org/spreadsheetml/2006/main" xmlns:r="http://schemas.openxmlformats.org/officeDocument/2006/relationships">
  <sheetPr>
    <pageSetUpPr fitToPage="1"/>
  </sheetPr>
  <dimension ref="A1:IV48"/>
  <sheetViews>
    <sheetView zoomScale="90" zoomScaleNormal="90" zoomScalePageLayoutView="0" workbookViewId="0" topLeftCell="A1">
      <selection activeCell="A1" sqref="A1:K1"/>
    </sheetView>
  </sheetViews>
  <sheetFormatPr defaultColWidth="17.140625" defaultRowHeight="12.75"/>
  <cols>
    <col min="1" max="1" width="1.421875" style="51" customWidth="1"/>
    <col min="2" max="2" width="62.8515625" style="51" customWidth="1"/>
    <col min="3" max="6" width="11.421875" style="50" customWidth="1"/>
    <col min="7" max="7" width="53.140625" style="51" customWidth="1"/>
    <col min="8" max="8" width="10.8515625" style="51" customWidth="1"/>
    <col min="9" max="9" width="8.28125" style="51" customWidth="1"/>
    <col min="10" max="10" width="7.140625" style="51" customWidth="1"/>
    <col min="11" max="11" width="1.421875" style="51" customWidth="1"/>
    <col min="12" max="12" width="3.28125" style="51" customWidth="1"/>
    <col min="13" max="217" width="17.140625" style="51" customWidth="1"/>
    <col min="218" max="16384" width="17.140625" style="25" customWidth="1"/>
  </cols>
  <sheetData>
    <row r="1" spans="1:256" s="51" customFormat="1" ht="23.25" customHeight="1">
      <c r="A1" s="119" t="s">
        <v>0</v>
      </c>
      <c r="B1" s="119"/>
      <c r="C1" s="119"/>
      <c r="D1" s="119"/>
      <c r="E1" s="119"/>
      <c r="F1" s="119"/>
      <c r="G1" s="119"/>
      <c r="H1" s="119"/>
      <c r="I1" s="119"/>
      <c r="J1" s="119"/>
      <c r="K1" s="119"/>
      <c r="L1" s="50"/>
      <c r="HJ1" s="25"/>
      <c r="HK1" s="25"/>
      <c r="HL1" s="25"/>
      <c r="HM1" s="25"/>
      <c r="HN1" s="25"/>
      <c r="HO1" s="25"/>
      <c r="HP1" s="25"/>
      <c r="HQ1" s="25"/>
      <c r="HR1" s="25"/>
      <c r="HS1" s="25"/>
      <c r="HT1" s="25"/>
      <c r="HU1" s="25"/>
      <c r="HV1" s="25"/>
      <c r="HW1" s="25"/>
      <c r="HX1" s="25"/>
      <c r="HY1" s="25"/>
      <c r="HZ1" s="25"/>
      <c r="IA1" s="25"/>
      <c r="IB1" s="25"/>
      <c r="IC1" s="25"/>
      <c r="ID1" s="25"/>
      <c r="IE1" s="25"/>
      <c r="IF1" s="25"/>
      <c r="IG1" s="25"/>
      <c r="IH1" s="25"/>
      <c r="II1" s="25"/>
      <c r="IJ1" s="25"/>
      <c r="IK1" s="25"/>
      <c r="IL1" s="25"/>
      <c r="IM1" s="25"/>
      <c r="IN1" s="25"/>
      <c r="IO1" s="25"/>
      <c r="IP1" s="25"/>
      <c r="IQ1" s="25"/>
      <c r="IR1" s="25"/>
      <c r="IS1" s="25"/>
      <c r="IT1" s="25"/>
      <c r="IU1" s="25"/>
      <c r="IV1" s="25"/>
    </row>
    <row r="2" spans="1:256" s="51" customFormat="1" ht="23.25" customHeight="1">
      <c r="A2" s="119" t="s">
        <v>39</v>
      </c>
      <c r="B2" s="119"/>
      <c r="C2" s="119"/>
      <c r="D2" s="119"/>
      <c r="E2" s="119"/>
      <c r="F2" s="119"/>
      <c r="G2" s="119"/>
      <c r="H2" s="119"/>
      <c r="I2" s="119"/>
      <c r="J2" s="119"/>
      <c r="K2" s="119"/>
      <c r="L2" s="50"/>
      <c r="HJ2" s="25"/>
      <c r="HK2" s="25"/>
      <c r="HL2" s="25"/>
      <c r="HM2" s="25"/>
      <c r="HN2" s="25"/>
      <c r="HO2" s="25"/>
      <c r="HP2" s="25"/>
      <c r="HQ2" s="25"/>
      <c r="HR2" s="25"/>
      <c r="HS2" s="25"/>
      <c r="HT2" s="25"/>
      <c r="HU2" s="25"/>
      <c r="HV2" s="25"/>
      <c r="HW2" s="25"/>
      <c r="HX2" s="25"/>
      <c r="HY2" s="25"/>
      <c r="HZ2" s="25"/>
      <c r="IA2" s="25"/>
      <c r="IB2" s="25"/>
      <c r="IC2" s="25"/>
      <c r="ID2" s="25"/>
      <c r="IE2" s="25"/>
      <c r="IF2" s="25"/>
      <c r="IG2" s="25"/>
      <c r="IH2" s="25"/>
      <c r="II2" s="25"/>
      <c r="IJ2" s="25"/>
      <c r="IK2" s="25"/>
      <c r="IL2" s="25"/>
      <c r="IM2" s="25"/>
      <c r="IN2" s="25"/>
      <c r="IO2" s="25"/>
      <c r="IP2" s="25"/>
      <c r="IQ2" s="25"/>
      <c r="IR2" s="25"/>
      <c r="IS2" s="25"/>
      <c r="IT2" s="25"/>
      <c r="IU2" s="25"/>
      <c r="IV2" s="25"/>
    </row>
    <row r="3" spans="1:12" ht="9" customHeight="1">
      <c r="A3" s="74"/>
      <c r="B3" s="74"/>
      <c r="C3" s="74"/>
      <c r="D3" s="74"/>
      <c r="E3" s="74"/>
      <c r="F3" s="74"/>
      <c r="G3" s="74"/>
      <c r="H3" s="74"/>
      <c r="I3" s="74"/>
      <c r="J3" s="74"/>
      <c r="K3" s="74"/>
      <c r="L3" s="50"/>
    </row>
    <row r="4" spans="1:12" ht="18.75" customHeight="1">
      <c r="A4" s="75"/>
      <c r="B4" s="137" t="s">
        <v>78</v>
      </c>
      <c r="C4" s="137"/>
      <c r="D4" s="137"/>
      <c r="E4" s="137"/>
      <c r="F4" s="137"/>
      <c r="G4" s="137"/>
      <c r="H4" s="137"/>
      <c r="I4" s="137"/>
      <c r="J4" s="137"/>
      <c r="K4" s="76"/>
      <c r="L4" s="50"/>
    </row>
    <row r="5" spans="1:12" ht="14.25" customHeight="1">
      <c r="A5" s="77"/>
      <c r="B5" s="135" t="str">
        <f>'1. Priorización'!A25</f>
        <v>F1. Apoyo a la Gestión Académica: Con las TIC se da a poyo al proceso de matrícula, la generación de boletines informativos y el archivo de los estudiantes.</v>
      </c>
      <c r="C5" s="56" t="s">
        <v>15</v>
      </c>
      <c r="D5" s="56" t="s">
        <v>16</v>
      </c>
      <c r="E5" s="136" t="s">
        <v>41</v>
      </c>
      <c r="F5" s="136"/>
      <c r="G5" s="136" t="s">
        <v>42</v>
      </c>
      <c r="H5" s="136"/>
      <c r="I5" s="136"/>
      <c r="J5" s="136"/>
      <c r="K5" s="76"/>
      <c r="L5" s="50"/>
    </row>
    <row r="6" spans="1:12" ht="32.25" customHeight="1">
      <c r="A6" s="77"/>
      <c r="B6" s="135"/>
      <c r="C6" s="59" t="str">
        <f>'1. Priorización'!B25</f>
        <v>,</v>
      </c>
      <c r="D6" s="60" t="e">
        <f>'1. Priorización'!C25</f>
        <v>#VALUE!</v>
      </c>
      <c r="E6" s="126">
        <f>IF(SUM(J9:J12)/COUNTA(B9:B12)&gt;5,5,SUM(J9:J12)/COUNTA(B9:B12))</f>
        <v>0</v>
      </c>
      <c r="F6" s="126"/>
      <c r="G6" s="127" t="str">
        <f>IF(E6&gt;5,"Error",IF(E6&gt;=Parámetros!$C$3,"Innovación",IF(E6&gt;=Parámetros!$C$4,"Integración",IF(E6&gt;=Parámetros!$C$5,"Exploración",IF(E6&gt;=0,"Sin desarrollar",IF(E6&lt;0,"Error"))))))</f>
        <v>Sin desarrollar</v>
      </c>
      <c r="H6" s="127"/>
      <c r="I6" s="127"/>
      <c r="J6" s="127"/>
      <c r="K6" s="76"/>
      <c r="L6" s="50"/>
    </row>
    <row r="7" spans="1:12" ht="14.25" customHeight="1">
      <c r="A7" s="75"/>
      <c r="B7" s="131" t="s">
        <v>43</v>
      </c>
      <c r="C7" s="133" t="s">
        <v>44</v>
      </c>
      <c r="D7" s="133"/>
      <c r="E7" s="133"/>
      <c r="F7" s="133"/>
      <c r="G7" s="131" t="s">
        <v>45</v>
      </c>
      <c r="H7" s="131" t="s">
        <v>46</v>
      </c>
      <c r="I7" s="128" t="s">
        <v>47</v>
      </c>
      <c r="J7" s="128" t="s">
        <v>48</v>
      </c>
      <c r="K7" s="76"/>
      <c r="L7" s="50"/>
    </row>
    <row r="8" spans="1:12" ht="26.25" customHeight="1">
      <c r="A8" s="75"/>
      <c r="B8" s="131"/>
      <c r="C8" s="61" t="s">
        <v>49</v>
      </c>
      <c r="D8" s="78" t="s">
        <v>50</v>
      </c>
      <c r="E8" s="78" t="s">
        <v>51</v>
      </c>
      <c r="F8" s="78" t="s">
        <v>52</v>
      </c>
      <c r="G8" s="131"/>
      <c r="H8" s="131"/>
      <c r="I8" s="128"/>
      <c r="J8" s="128"/>
      <c r="K8" s="76"/>
      <c r="L8" s="50"/>
    </row>
    <row r="9" spans="1:12" ht="26.25" customHeight="1">
      <c r="A9" s="77">
        <v>1</v>
      </c>
      <c r="B9" s="79" t="s">
        <v>79</v>
      </c>
      <c r="C9" s="1"/>
      <c r="D9" s="1"/>
      <c r="E9" s="1"/>
      <c r="F9" s="1"/>
      <c r="G9" s="2"/>
      <c r="H9" s="1"/>
      <c r="I9" s="1"/>
      <c r="J9" s="64">
        <f>IF(COUNTA(B9),IF(COUNTA(C9),0,IF(COUNTA(D9),Parámetros!$B$5,IF(COUNTA(E9),Parámetros!$B$4,IF(COUNTA(F9),Parámetros!$B$3)))),0)*((IF(COUNTA(H9),Parámetros!$B$7)+IF(COUNTA(I9),Parámetros!$B$8))+1)</f>
        <v>0</v>
      </c>
      <c r="K9" s="80"/>
      <c r="L9" s="50"/>
    </row>
    <row r="10" spans="1:12" ht="39" customHeight="1">
      <c r="A10" s="77">
        <v>1</v>
      </c>
      <c r="B10" s="79" t="s">
        <v>80</v>
      </c>
      <c r="C10" s="1"/>
      <c r="D10" s="1"/>
      <c r="E10" s="1"/>
      <c r="F10" s="1"/>
      <c r="G10" s="2"/>
      <c r="H10" s="1"/>
      <c r="I10" s="1"/>
      <c r="J10" s="64">
        <f>IF(COUNTA(B10),IF(COUNTA(C10),0,IF(COUNTA(D10),Parámetros!$B$5,IF(COUNTA(E10),Parámetros!$B$4,IF(COUNTA(F10),Parámetros!$B$3)))),0)*((IF(COUNTA(H10),Parámetros!$B$7)+IF(COUNTA(I10),Parámetros!$B$8))+1)</f>
        <v>0</v>
      </c>
      <c r="K10" s="80"/>
      <c r="L10" s="50"/>
    </row>
    <row r="11" spans="1:11" ht="14.25" customHeight="1">
      <c r="A11" s="77"/>
      <c r="B11" s="28"/>
      <c r="C11" s="1"/>
      <c r="D11" s="1"/>
      <c r="E11" s="1"/>
      <c r="F11" s="1"/>
      <c r="G11" s="2"/>
      <c r="H11" s="1"/>
      <c r="I11" s="1"/>
      <c r="J11" s="64">
        <f>IF(COUNTA(B11),IF(COUNTA(C11),0,IF(COUNTA(D11),Parámetros!$B$5,IF(COUNTA(E11),Parámetros!$B$4,IF(COUNTA(F11),Parámetros!$B$3)))),0)*((IF(COUNTA(H11),Parámetros!$B$7)+IF(COUNTA(I11),Parámetros!$B$8))+1)</f>
        <v>0</v>
      </c>
      <c r="K11" s="80"/>
    </row>
    <row r="12" spans="1:11" ht="14.25" customHeight="1">
      <c r="A12" s="77"/>
      <c r="B12" s="11"/>
      <c r="C12" s="1"/>
      <c r="D12" s="1"/>
      <c r="E12" s="1"/>
      <c r="F12" s="1"/>
      <c r="G12" s="2"/>
      <c r="H12" s="1"/>
      <c r="I12" s="1"/>
      <c r="J12" s="64">
        <f>IF(COUNTA(B12),IF(COUNTA(C12),0,IF(COUNTA(D12),Parámetros!$B$5,IF(COUNTA(E12),Parámetros!$B$4,IF(COUNTA(F12),Parámetros!$B$3)))),0)*((IF(COUNTA(H12),Parámetros!$B$7)+IF(COUNTA(I12),Parámetros!$B$8))+1)</f>
        <v>0</v>
      </c>
      <c r="K12" s="80"/>
    </row>
    <row r="13" spans="1:11" ht="14.25" customHeight="1">
      <c r="A13" s="77"/>
      <c r="B13" s="135" t="str">
        <f>'1. Priorización'!A26</f>
        <v>F2. Administración de la planta física y de los recursos: La IE garantizar buenas condiciones de infraestructura y dotación de TIC para la adecuada prestación de los servicios educativos.</v>
      </c>
      <c r="C13" s="56" t="s">
        <v>15</v>
      </c>
      <c r="D13" s="56" t="s">
        <v>16</v>
      </c>
      <c r="E13" s="136" t="s">
        <v>41</v>
      </c>
      <c r="F13" s="136"/>
      <c r="G13" s="136" t="s">
        <v>42</v>
      </c>
      <c r="H13" s="136"/>
      <c r="I13" s="136"/>
      <c r="J13" s="136"/>
      <c r="K13" s="80"/>
    </row>
    <row r="14" spans="1:11" ht="27.75" customHeight="1">
      <c r="A14" s="77"/>
      <c r="B14" s="135"/>
      <c r="C14" s="59">
        <f>'1. Priorización'!B26</f>
        <v>0</v>
      </c>
      <c r="D14" s="60" t="e">
        <f>'1. Priorización'!C26</f>
        <v>#DIV/0!</v>
      </c>
      <c r="E14" s="126">
        <f>IF(SUM(J17:J21)/COUNTA(B17:B21)&gt;5,5,SUM(J17:J21)/COUNTA(B17:B21))</f>
        <v>0</v>
      </c>
      <c r="F14" s="126"/>
      <c r="G14" s="127" t="str">
        <f>IF(E14&gt;5,"Error",IF(E14&gt;=Parámetros!$C$3,"Innovación",IF(E14&gt;=Parámetros!$C$4,"Integración",IF(E14&gt;=Parámetros!$C$5,"Exploración",IF(E14&gt;=0,"Sin desarrollar",IF(E14&lt;0,"Error"))))))</f>
        <v>Sin desarrollar</v>
      </c>
      <c r="H14" s="127"/>
      <c r="I14" s="127"/>
      <c r="J14" s="127"/>
      <c r="K14" s="80"/>
    </row>
    <row r="15" spans="1:11" ht="13.5" customHeight="1">
      <c r="A15" s="75"/>
      <c r="B15" s="131" t="s">
        <v>43</v>
      </c>
      <c r="C15" s="138" t="s">
        <v>44</v>
      </c>
      <c r="D15" s="138"/>
      <c r="E15" s="138"/>
      <c r="F15" s="138"/>
      <c r="G15" s="131" t="s">
        <v>45</v>
      </c>
      <c r="H15" s="131" t="s">
        <v>46</v>
      </c>
      <c r="I15" s="128" t="s">
        <v>47</v>
      </c>
      <c r="J15" s="128" t="s">
        <v>48</v>
      </c>
      <c r="K15" s="76"/>
    </row>
    <row r="16" spans="1:11" ht="13.5" customHeight="1">
      <c r="A16" s="75"/>
      <c r="B16" s="131"/>
      <c r="C16" s="81" t="s">
        <v>81</v>
      </c>
      <c r="D16" s="81" t="s">
        <v>50</v>
      </c>
      <c r="E16" s="81" t="s">
        <v>51</v>
      </c>
      <c r="F16" s="81" t="s">
        <v>52</v>
      </c>
      <c r="G16" s="131"/>
      <c r="H16" s="131"/>
      <c r="I16" s="128"/>
      <c r="J16" s="128"/>
      <c r="K16" s="76"/>
    </row>
    <row r="17" spans="1:11" ht="36.75" customHeight="1">
      <c r="A17" s="77">
        <v>1</v>
      </c>
      <c r="B17" s="79" t="s">
        <v>82</v>
      </c>
      <c r="C17" s="1"/>
      <c r="D17" s="1"/>
      <c r="E17" s="1"/>
      <c r="F17" s="1"/>
      <c r="G17" s="2"/>
      <c r="H17" s="1"/>
      <c r="I17" s="1"/>
      <c r="J17" s="64">
        <f>IF(COUNTA(B17),IF(COUNTA(C17),0,IF(COUNTA(D17),Parámetros!$B$5,IF(COUNTA(E17),Parámetros!$B$4,IF(COUNTA(F17),Parámetros!$B$3)))),0)*((IF(COUNTA(H17),Parámetros!$B$7)+IF(COUNTA(I17),Parámetros!$B$8))+1)</f>
        <v>0</v>
      </c>
      <c r="K17" s="80"/>
    </row>
    <row r="18" spans="1:11" ht="26.25" customHeight="1">
      <c r="A18" s="77">
        <v>1</v>
      </c>
      <c r="B18" s="79" t="s">
        <v>83</v>
      </c>
      <c r="C18" s="1"/>
      <c r="D18" s="1"/>
      <c r="E18" s="1"/>
      <c r="F18" s="1"/>
      <c r="G18" s="2"/>
      <c r="H18" s="1"/>
      <c r="I18" s="1"/>
      <c r="J18" s="64">
        <f>IF(COUNTA(B18),IF(COUNTA(C18),0,IF(COUNTA(D18),Parámetros!$B$5,IF(COUNTA(E18),Parámetros!$B$4,IF(COUNTA(F18),Parámetros!$B$3)))),0)*((IF(COUNTA(H18),Parámetros!$B$7)+IF(COUNTA(I18),Parámetros!$B$8))+1)</f>
        <v>0</v>
      </c>
      <c r="K18" s="80"/>
    </row>
    <row r="19" spans="1:11" ht="26.25" customHeight="1">
      <c r="A19" s="77">
        <v>1</v>
      </c>
      <c r="B19" s="79" t="s">
        <v>84</v>
      </c>
      <c r="C19" s="1"/>
      <c r="D19" s="1"/>
      <c r="E19" s="1"/>
      <c r="F19" s="1"/>
      <c r="G19" s="2"/>
      <c r="H19" s="1"/>
      <c r="I19" s="1"/>
      <c r="J19" s="64">
        <f>IF(COUNTA(B19),IF(COUNTA(C19),0,IF(COUNTA(D19),Parámetros!$B$5,IF(COUNTA(E19),Parámetros!$B$4,IF(COUNTA(F19),Parámetros!$B$3)))),0)*((IF(COUNTA(H19),Parámetros!$B$7)+IF(COUNTA(I19),Parámetros!$B$8))+1)</f>
        <v>0</v>
      </c>
      <c r="K19" s="80"/>
    </row>
    <row r="20" spans="1:11" ht="14.25" customHeight="1">
      <c r="A20" s="77"/>
      <c r="B20" s="11"/>
      <c r="C20" s="1"/>
      <c r="D20" s="1"/>
      <c r="E20" s="1"/>
      <c r="F20" s="1"/>
      <c r="G20" s="2"/>
      <c r="H20" s="1"/>
      <c r="I20" s="1"/>
      <c r="J20" s="64">
        <f>IF(COUNTA(B20),IF(COUNTA(C20),0,IF(COUNTA(D20),Parámetros!$B$5,IF(COUNTA(E20),Parámetros!$B$4,IF(COUNTA(F20),Parámetros!$B$3)))),0)*((IF(COUNTA(H20),Parámetros!$B$7)+IF(COUNTA(I20),Parámetros!$B$8))+1)</f>
        <v>0</v>
      </c>
      <c r="K20" s="80"/>
    </row>
    <row r="21" spans="1:11" ht="14.25" customHeight="1">
      <c r="A21" s="77"/>
      <c r="B21" s="11"/>
      <c r="C21" s="1"/>
      <c r="D21" s="1"/>
      <c r="E21" s="1"/>
      <c r="F21" s="1"/>
      <c r="G21" s="2"/>
      <c r="H21" s="1"/>
      <c r="I21" s="1"/>
      <c r="J21" s="64">
        <f>IF(COUNTA(B21),IF(COUNTA(C21),0,IF(COUNTA(D21),Parámetros!$B$5,IF(COUNTA(E21),Parámetros!$B$4,IF(COUNTA(F21),Parámetros!$B$3)))),0)*((IF(COUNTA(H21),Parámetros!$B$7)+IF(COUNTA(I21),Parámetros!$B$8))+1)</f>
        <v>0</v>
      </c>
      <c r="K21" s="80"/>
    </row>
    <row r="22" spans="1:11" ht="14.25" customHeight="1">
      <c r="A22" s="77"/>
      <c r="B22" s="135" t="str">
        <f>'1. Priorización'!A27</f>
        <v>F3. Administración de servicios complementarios: Las TIC se utilizan en la IE para apoyar la adecuada prestación de los servicios complementarios, tales cómo el transporte, restaurante, cafetería, salud entre otros.</v>
      </c>
      <c r="C22" s="56" t="s">
        <v>15</v>
      </c>
      <c r="D22" s="56" t="s">
        <v>16</v>
      </c>
      <c r="E22" s="136" t="s">
        <v>41</v>
      </c>
      <c r="F22" s="136"/>
      <c r="G22" s="136" t="s">
        <v>42</v>
      </c>
      <c r="H22" s="136"/>
      <c r="I22" s="136"/>
      <c r="J22" s="136"/>
      <c r="K22" s="80"/>
    </row>
    <row r="23" spans="1:11" ht="37.5" customHeight="1">
      <c r="A23" s="77"/>
      <c r="B23" s="135"/>
      <c r="C23" s="59">
        <f>'1. Priorización'!B27</f>
        <v>0</v>
      </c>
      <c r="D23" s="60" t="e">
        <f>'1. Priorización'!C27</f>
        <v>#DIV/0!</v>
      </c>
      <c r="E23" s="126">
        <f>IF(SUM(J26:J29)/COUNTA(B26:B29)&gt;5,5,SUM(J26:J29)/COUNTA(B26:B29))</f>
        <v>0</v>
      </c>
      <c r="F23" s="126"/>
      <c r="G23" s="127" t="str">
        <f>IF(E23&gt;5,"Error",IF(E23&gt;=Parámetros!$C$3,"Innovación",IF(E23&gt;=Parámetros!$C$4,"Integración",IF(E23&gt;=Parámetros!$C$5,"Exploración",IF(E23&gt;=0,"Sin desarrollar",IF(E23&lt;0,"Error"))))))</f>
        <v>Sin desarrollar</v>
      </c>
      <c r="H23" s="127"/>
      <c r="I23" s="127"/>
      <c r="J23" s="127"/>
      <c r="K23" s="80"/>
    </row>
    <row r="24" spans="1:11" ht="13.5" customHeight="1">
      <c r="A24" s="75"/>
      <c r="B24" s="131" t="s">
        <v>43</v>
      </c>
      <c r="C24" s="133" t="s">
        <v>44</v>
      </c>
      <c r="D24" s="133"/>
      <c r="E24" s="133"/>
      <c r="F24" s="133"/>
      <c r="G24" s="131" t="s">
        <v>45</v>
      </c>
      <c r="H24" s="131" t="s">
        <v>46</v>
      </c>
      <c r="I24" s="128" t="s">
        <v>47</v>
      </c>
      <c r="J24" s="128" t="s">
        <v>48</v>
      </c>
      <c r="K24" s="76"/>
    </row>
    <row r="25" spans="1:11" ht="24.75" customHeight="1">
      <c r="A25" s="75"/>
      <c r="B25" s="131"/>
      <c r="C25" s="61" t="s">
        <v>49</v>
      </c>
      <c r="D25" s="78" t="s">
        <v>50</v>
      </c>
      <c r="E25" s="78" t="s">
        <v>51</v>
      </c>
      <c r="F25" s="78" t="s">
        <v>52</v>
      </c>
      <c r="G25" s="131"/>
      <c r="H25" s="131"/>
      <c r="I25" s="128"/>
      <c r="J25" s="128"/>
      <c r="K25" s="76"/>
    </row>
    <row r="26" spans="1:11" ht="26.25" customHeight="1">
      <c r="A26" s="77">
        <v>1</v>
      </c>
      <c r="B26" s="79" t="s">
        <v>85</v>
      </c>
      <c r="C26" s="1"/>
      <c r="D26" s="1"/>
      <c r="E26" s="1"/>
      <c r="F26" s="1"/>
      <c r="G26" s="2"/>
      <c r="H26" s="1"/>
      <c r="I26" s="1"/>
      <c r="J26" s="64">
        <f>IF(COUNTA(B26),IF(COUNTA(C26),0,IF(COUNTA(D26),Parámetros!$B$5,IF(COUNTA(E26),Parámetros!$B$4,IF(COUNTA(F26),Parámetros!$B$3)))),0)*((IF(COUNTA(H26),Parámetros!$B$7)+IF(COUNTA(I26),Parámetros!$B$8))+1)</f>
        <v>0</v>
      </c>
      <c r="K26" s="80"/>
    </row>
    <row r="27" spans="1:11" ht="26.25" customHeight="1">
      <c r="A27" s="77">
        <v>1</v>
      </c>
      <c r="B27" s="79" t="s">
        <v>86</v>
      </c>
      <c r="C27" s="1"/>
      <c r="D27" s="1"/>
      <c r="E27" s="1"/>
      <c r="F27" s="1"/>
      <c r="G27" s="2"/>
      <c r="H27" s="1"/>
      <c r="I27" s="1"/>
      <c r="J27" s="64">
        <f>IF(COUNTA(B27),IF(COUNTA(C27),0,IF(COUNTA(D27),Parámetros!$B$5,IF(COUNTA(E27),Parámetros!$B$4,IF(COUNTA(F27),Parámetros!$B$3)))),0)*((IF(COUNTA(H27),Parámetros!$B$7)+IF(COUNTA(I27),Parámetros!$B$8))+1)</f>
        <v>0</v>
      </c>
      <c r="K27" s="80"/>
    </row>
    <row r="28" spans="1:11" ht="14.25" customHeight="1">
      <c r="A28" s="77"/>
      <c r="B28" s="11"/>
      <c r="C28" s="1"/>
      <c r="D28" s="1"/>
      <c r="E28" s="1"/>
      <c r="F28" s="1"/>
      <c r="G28" s="2"/>
      <c r="H28" s="1"/>
      <c r="I28" s="1"/>
      <c r="J28" s="64">
        <f>IF(COUNTA(B28),IF(COUNTA(C28),0,IF(COUNTA(D28),Parámetros!$B$5,IF(COUNTA(E28),Parámetros!$B$4,IF(COUNTA(F28),Parámetros!$B$3)))),0)*((IF(COUNTA(H28),Parámetros!$B$7)+IF(COUNTA(I28),Parámetros!$B$8))+1)</f>
        <v>0</v>
      </c>
      <c r="K28" s="80"/>
    </row>
    <row r="29" spans="1:11" ht="14.25" customHeight="1">
      <c r="A29" s="77"/>
      <c r="B29" s="11"/>
      <c r="C29" s="1"/>
      <c r="D29" s="1"/>
      <c r="E29" s="1"/>
      <c r="F29" s="1"/>
      <c r="G29" s="2"/>
      <c r="H29" s="1"/>
      <c r="I29" s="1"/>
      <c r="J29" s="64">
        <f>IF(COUNTA(B29),IF(COUNTA(C29),0,IF(COUNTA(D29),Parámetros!$B$5,IF(COUNTA(E29),Parámetros!$B$4,IF(COUNTA(F29),Parámetros!$B$3)))),0)*((IF(COUNTA(H29),Parámetros!$B$7)+IF(COUNTA(I29),Parámetros!$B$8))+1)</f>
        <v>0</v>
      </c>
      <c r="K29" s="80"/>
    </row>
    <row r="30" spans="1:11" ht="14.25" customHeight="1">
      <c r="A30" s="77"/>
      <c r="B30" s="135" t="str">
        <f>'1. Priorización'!A28</f>
        <v>F4. Talento humano: Las TIC se utilizan para manejar la información relacionada con el personal vinculado a la IE.</v>
      </c>
      <c r="C30" s="56" t="s">
        <v>15</v>
      </c>
      <c r="D30" s="56" t="s">
        <v>16</v>
      </c>
      <c r="E30" s="136" t="s">
        <v>41</v>
      </c>
      <c r="F30" s="136"/>
      <c r="G30" s="136" t="s">
        <v>42</v>
      </c>
      <c r="H30" s="136"/>
      <c r="I30" s="136"/>
      <c r="J30" s="136"/>
      <c r="K30" s="80"/>
    </row>
    <row r="31" spans="1:11" ht="18" customHeight="1">
      <c r="A31" s="77"/>
      <c r="B31" s="135"/>
      <c r="C31" s="59">
        <f>'1. Priorización'!B28</f>
        <v>0</v>
      </c>
      <c r="D31" s="60" t="e">
        <f>'1. Priorización'!C28</f>
        <v>#DIV/0!</v>
      </c>
      <c r="E31" s="126">
        <f>IF(SUM(J34:J39)/COUNTA(B34:B39)&gt;5,5,SUM(J34:J39)/COUNTA(B34:B39))</f>
        <v>0</v>
      </c>
      <c r="F31" s="126"/>
      <c r="G31" s="127" t="str">
        <f>IF(E31&gt;5,"Error",IF(E31&gt;=Parámetros!$C$3,"Innovación",IF(E31&gt;=Parámetros!$C$4,"Integración",IF(E31&gt;=Parámetros!$C$5,"Exploración",IF(E31&gt;=0,"Sin desarrollar",IF(E31&lt;0,"Error"))))))</f>
        <v>Sin desarrollar</v>
      </c>
      <c r="H31" s="127"/>
      <c r="I31" s="127"/>
      <c r="J31" s="127"/>
      <c r="K31" s="80"/>
    </row>
    <row r="32" spans="1:11" ht="13.5" customHeight="1">
      <c r="A32" s="75"/>
      <c r="B32" s="131" t="s">
        <v>43</v>
      </c>
      <c r="C32" s="133" t="s">
        <v>44</v>
      </c>
      <c r="D32" s="133"/>
      <c r="E32" s="133"/>
      <c r="F32" s="133"/>
      <c r="G32" s="131" t="s">
        <v>45</v>
      </c>
      <c r="H32" s="131" t="s">
        <v>46</v>
      </c>
      <c r="I32" s="128" t="s">
        <v>47</v>
      </c>
      <c r="J32" s="128" t="s">
        <v>48</v>
      </c>
      <c r="K32" s="76"/>
    </row>
    <row r="33" spans="1:11" ht="24.75" customHeight="1">
      <c r="A33" s="75"/>
      <c r="B33" s="131"/>
      <c r="C33" s="61" t="s">
        <v>49</v>
      </c>
      <c r="D33" s="78" t="s">
        <v>50</v>
      </c>
      <c r="E33" s="78" t="s">
        <v>51</v>
      </c>
      <c r="F33" s="78" t="s">
        <v>52</v>
      </c>
      <c r="G33" s="131"/>
      <c r="H33" s="131"/>
      <c r="I33" s="128"/>
      <c r="J33" s="128"/>
      <c r="K33" s="76"/>
    </row>
    <row r="34" spans="1:11" ht="37.5" customHeight="1">
      <c r="A34" s="77">
        <v>1</v>
      </c>
      <c r="B34" s="79" t="s">
        <v>87</v>
      </c>
      <c r="C34" s="1"/>
      <c r="D34" s="1"/>
      <c r="E34" s="1"/>
      <c r="F34" s="1"/>
      <c r="G34" s="2"/>
      <c r="H34" s="1"/>
      <c r="I34" s="1"/>
      <c r="J34" s="64">
        <f>IF(COUNTA(B34),IF(COUNTA(C34),0,IF(COUNTA(D34),Parámetros!$B$5,IF(COUNTA(E34),Parámetros!$B$4,IF(COUNTA(F34),Parámetros!$B$3)))),0)*((IF(COUNTA(H34),Parámetros!$B$7)+IF(COUNTA(I34),Parámetros!$B$8))+1)</f>
        <v>0</v>
      </c>
      <c r="K34" s="80"/>
    </row>
    <row r="35" spans="1:11" ht="26.25" customHeight="1">
      <c r="A35" s="77">
        <v>1</v>
      </c>
      <c r="B35" s="82" t="s">
        <v>88</v>
      </c>
      <c r="C35" s="1"/>
      <c r="D35" s="1"/>
      <c r="E35" s="1"/>
      <c r="F35" s="1"/>
      <c r="G35" s="2"/>
      <c r="H35" s="1"/>
      <c r="I35" s="1"/>
      <c r="J35" s="64">
        <f>IF(COUNTA(B35),IF(COUNTA(C35),0,IF(COUNTA(D35),Parámetros!$B$5,IF(COUNTA(E35),Parámetros!$B$4,IF(COUNTA(F35),Parámetros!$B$3)))),0)*((IF(COUNTA(H35),Parámetros!$B$7)+IF(COUNTA(I35),Parámetros!$B$8))+1)</f>
        <v>0</v>
      </c>
      <c r="K35" s="80"/>
    </row>
    <row r="36" spans="1:11" ht="26.25" customHeight="1">
      <c r="A36" s="77">
        <v>1</v>
      </c>
      <c r="B36" s="79" t="s">
        <v>89</v>
      </c>
      <c r="C36" s="1"/>
      <c r="D36" s="1"/>
      <c r="E36" s="1"/>
      <c r="F36" s="1"/>
      <c r="G36" s="2"/>
      <c r="H36" s="1"/>
      <c r="I36" s="1"/>
      <c r="J36" s="64">
        <f>IF(COUNTA(B36),IF(COUNTA(C36),0,IF(COUNTA(D36),Parámetros!$B$5,IF(COUNTA(E36),Parámetros!$B$4,IF(COUNTA(F36),Parámetros!$B$3)))),0)*((IF(COUNTA(H36),Parámetros!$B$7)+IF(COUNTA(I36),Parámetros!$B$8))+1)</f>
        <v>0</v>
      </c>
      <c r="K36" s="80"/>
    </row>
    <row r="37" spans="1:11" ht="37.5" customHeight="1">
      <c r="A37" s="77">
        <v>1</v>
      </c>
      <c r="B37" s="83" t="s">
        <v>90</v>
      </c>
      <c r="C37" s="1"/>
      <c r="D37" s="1"/>
      <c r="E37" s="1"/>
      <c r="F37" s="1"/>
      <c r="G37" s="2"/>
      <c r="H37" s="1"/>
      <c r="I37" s="1"/>
      <c r="J37" s="64">
        <f>IF(COUNTA(B37),IF(COUNTA(C37),0,IF(COUNTA(D37),Parámetros!$B$5,IF(COUNTA(E37),Parámetros!$B$4,IF(COUNTA(F37),Parámetros!$B$3)))),0)*((IF(COUNTA(H37),Parámetros!$B$7)+IF(COUNTA(I37),Parámetros!$B$8))+1)</f>
        <v>0</v>
      </c>
      <c r="K37" s="80"/>
    </row>
    <row r="38" spans="1:11" ht="14.25" customHeight="1">
      <c r="A38" s="77"/>
      <c r="B38" s="11"/>
      <c r="C38" s="1"/>
      <c r="D38" s="1"/>
      <c r="E38" s="1"/>
      <c r="F38" s="1"/>
      <c r="G38" s="2"/>
      <c r="H38" s="1"/>
      <c r="I38" s="1"/>
      <c r="J38" s="64">
        <f>IF(COUNTA(B38),IF(COUNTA(C38),0,IF(COUNTA(D38),Parámetros!$B$5,IF(COUNTA(E38),Parámetros!$B$4,IF(COUNTA(F38),Parámetros!$B$3)))),0)*((IF(COUNTA(H38),Parámetros!$B$7)+IF(COUNTA(I38),Parámetros!$B$8))+1)</f>
        <v>0</v>
      </c>
      <c r="K38" s="80"/>
    </row>
    <row r="39" spans="1:11" ht="14.25" customHeight="1">
      <c r="A39" s="77"/>
      <c r="B39" s="12"/>
      <c r="C39" s="1"/>
      <c r="D39" s="1"/>
      <c r="E39" s="1"/>
      <c r="F39" s="1"/>
      <c r="G39" s="2"/>
      <c r="H39" s="1"/>
      <c r="I39" s="1"/>
      <c r="J39" s="64">
        <f>IF(COUNTA(B39),IF(COUNTA(C39),0,IF(COUNTA(D39),Parámetros!$B$5,IF(COUNTA(E39),Parámetros!$B$4,IF(COUNTA(F39),Parámetros!$B$3)))),0)*((IF(COUNTA(H39),Parámetros!$B$7)+IF(COUNTA(I39),Parámetros!$B$8))+1)</f>
        <v>0</v>
      </c>
      <c r="K39" s="80"/>
    </row>
    <row r="40" spans="1:11" ht="13.5" customHeight="1">
      <c r="A40" s="77"/>
      <c r="B40" s="135" t="str">
        <f>'1. Priorización'!A29</f>
        <v>F5. Apoyo financiero y contable: Con las TIC se da soporte al manejo financiero y contable necesario para el desarrollo de las actividades de la IE.</v>
      </c>
      <c r="C40" s="56" t="s">
        <v>15</v>
      </c>
      <c r="D40" s="56" t="s">
        <v>16</v>
      </c>
      <c r="E40" s="136" t="s">
        <v>41</v>
      </c>
      <c r="F40" s="136"/>
      <c r="G40" s="136" t="s">
        <v>42</v>
      </c>
      <c r="H40" s="136"/>
      <c r="I40" s="136"/>
      <c r="J40" s="136"/>
      <c r="K40" s="80"/>
    </row>
    <row r="41" spans="1:11" ht="26.25" customHeight="1">
      <c r="A41" s="77"/>
      <c r="B41" s="135"/>
      <c r="C41" s="59">
        <f>'1. Priorización'!B29</f>
        <v>0</v>
      </c>
      <c r="D41" s="60" t="e">
        <f>'1. Priorización'!C29</f>
        <v>#DIV/0!</v>
      </c>
      <c r="E41" s="126">
        <f>IF(SUM(J44:J47)/COUNTA(B44:B47)&gt;5,5,SUM(J44:J47)/COUNTA(B44:B47))</f>
        <v>0</v>
      </c>
      <c r="F41" s="126"/>
      <c r="G41" s="127" t="str">
        <f>IF(E41&gt;5,"Error",IF(E41&gt;=Parámetros!$C$3,"Innovación",IF(E41&gt;=Parámetros!$C$4,"Integración",IF(E41&gt;=Parámetros!$C$5,"Exploración",IF(E41&gt;=0,"Sin desarrollar",IF(E41&lt;0,"Error"))))))</f>
        <v>Sin desarrollar</v>
      </c>
      <c r="H41" s="127"/>
      <c r="I41" s="127"/>
      <c r="J41" s="127"/>
      <c r="K41" s="80"/>
    </row>
    <row r="42" spans="1:11" ht="14.25" customHeight="1">
      <c r="A42" s="75"/>
      <c r="B42" s="131" t="s">
        <v>43</v>
      </c>
      <c r="C42" s="133" t="s">
        <v>44</v>
      </c>
      <c r="D42" s="133"/>
      <c r="E42" s="133"/>
      <c r="F42" s="133"/>
      <c r="G42" s="131" t="s">
        <v>45</v>
      </c>
      <c r="H42" s="131" t="s">
        <v>46</v>
      </c>
      <c r="I42" s="128" t="s">
        <v>47</v>
      </c>
      <c r="J42" s="128" t="s">
        <v>48</v>
      </c>
      <c r="K42" s="76"/>
    </row>
    <row r="43" spans="1:11" ht="26.25" customHeight="1">
      <c r="A43" s="75"/>
      <c r="B43" s="131"/>
      <c r="C43" s="61" t="s">
        <v>49</v>
      </c>
      <c r="D43" s="78" t="s">
        <v>50</v>
      </c>
      <c r="E43" s="78" t="s">
        <v>51</v>
      </c>
      <c r="F43" s="78" t="s">
        <v>52</v>
      </c>
      <c r="G43" s="131"/>
      <c r="H43" s="131"/>
      <c r="I43" s="128"/>
      <c r="J43" s="128"/>
      <c r="K43" s="76"/>
    </row>
    <row r="44" spans="1:11" ht="26.25" customHeight="1">
      <c r="A44" s="77">
        <v>1</v>
      </c>
      <c r="B44" s="79" t="s">
        <v>91</v>
      </c>
      <c r="C44" s="1"/>
      <c r="D44" s="1"/>
      <c r="E44" s="1"/>
      <c r="F44" s="1"/>
      <c r="G44" s="2"/>
      <c r="H44" s="1"/>
      <c r="I44" s="1"/>
      <c r="J44" s="64">
        <f>IF(COUNTA(B44),IF(COUNTA(C44),0,IF(COUNTA(D44),Parámetros!$B$5,IF(COUNTA(E44),Parámetros!$B$4,IF(COUNTA(F44),Parámetros!$B$3)))),0)*((IF(COUNTA(H44),Parámetros!$B$7)+IF(COUNTA(I44),Parámetros!$B$8))+1)</f>
        <v>0</v>
      </c>
      <c r="K44" s="80"/>
    </row>
    <row r="45" spans="1:11" ht="26.25" customHeight="1">
      <c r="A45" s="62">
        <v>1</v>
      </c>
      <c r="B45" s="79" t="s">
        <v>92</v>
      </c>
      <c r="C45" s="1"/>
      <c r="D45" s="1"/>
      <c r="E45" s="1"/>
      <c r="F45" s="1"/>
      <c r="G45" s="2"/>
      <c r="H45" s="1"/>
      <c r="I45" s="1"/>
      <c r="J45" s="64">
        <f>IF(COUNTA(B45),IF(COUNTA(C45),0,IF(COUNTA(D45),Parámetros!$B$5,IF(COUNTA(E45),Parámetros!$B$4,IF(COUNTA(F45),Parámetros!$B$3)))),0)*((IF(COUNTA(H45),Parámetros!$B$7)+IF(COUNTA(I45),Parámetros!$B$8))+1)</f>
        <v>0</v>
      </c>
      <c r="K45" s="65"/>
    </row>
    <row r="46" spans="1:11" ht="14.25" customHeight="1">
      <c r="A46" s="62"/>
      <c r="B46" s="11"/>
      <c r="C46" s="1"/>
      <c r="D46" s="1"/>
      <c r="E46" s="1"/>
      <c r="F46" s="1"/>
      <c r="G46" s="2"/>
      <c r="H46" s="1"/>
      <c r="I46" s="1"/>
      <c r="J46" s="64">
        <f>IF(COUNTA(B46),IF(COUNTA(C46),0,IF(COUNTA(D46),Parámetros!$B$5,IF(COUNTA(E46),Parámetros!$B$4,IF(COUNTA(F46),Parámetros!$B$3)))),0)*((IF(COUNTA(H46),Parámetros!$B$7)+IF(COUNTA(I46),Parámetros!$B$8))+1)</f>
        <v>0</v>
      </c>
      <c r="K46" s="65"/>
    </row>
    <row r="47" spans="1:11" ht="14.25" customHeight="1">
      <c r="A47" s="62"/>
      <c r="B47" s="11"/>
      <c r="C47" s="1"/>
      <c r="D47" s="1"/>
      <c r="E47" s="1"/>
      <c r="F47" s="1"/>
      <c r="G47" s="2"/>
      <c r="H47" s="1"/>
      <c r="I47" s="1"/>
      <c r="J47" s="64">
        <f>IF(COUNTA(B47),IF(COUNTA(C47),0,IF(COUNTA(D47),Parámetros!$B$5,IF(COUNTA(E47),Parámetros!$B$4,IF(COUNTA(F47),Parámetros!$B$3)))),0)*((IF(COUNTA(H47),Parámetros!$B$7)+IF(COUNTA(I47),Parámetros!$B$8))+1)</f>
        <v>0</v>
      </c>
      <c r="K47" s="65"/>
    </row>
    <row r="48" spans="1:11" ht="13.5" customHeight="1">
      <c r="A48" s="71"/>
      <c r="B48" s="72"/>
      <c r="C48" s="72"/>
      <c r="D48" s="72"/>
      <c r="E48" s="72"/>
      <c r="F48" s="72"/>
      <c r="G48" s="54"/>
      <c r="H48" s="54"/>
      <c r="I48" s="54"/>
      <c r="J48" s="54"/>
      <c r="K48" s="73"/>
    </row>
  </sheetData>
  <sheetProtection password="D00B" sheet="1"/>
  <mergeCells count="58">
    <mergeCell ref="C32:F32"/>
    <mergeCell ref="G32:G33"/>
    <mergeCell ref="H32:H33"/>
    <mergeCell ref="I32:I33"/>
    <mergeCell ref="J42:J43"/>
    <mergeCell ref="B42:B43"/>
    <mergeCell ref="C42:F42"/>
    <mergeCell ref="G42:G43"/>
    <mergeCell ref="H42:H43"/>
    <mergeCell ref="I42:I43"/>
    <mergeCell ref="G24:G25"/>
    <mergeCell ref="H24:H25"/>
    <mergeCell ref="I24:I25"/>
    <mergeCell ref="J32:J33"/>
    <mergeCell ref="B40:B41"/>
    <mergeCell ref="E40:F40"/>
    <mergeCell ref="G40:J40"/>
    <mergeCell ref="E41:F41"/>
    <mergeCell ref="G41:J41"/>
    <mergeCell ref="B32:B33"/>
    <mergeCell ref="H15:H16"/>
    <mergeCell ref="I15:I16"/>
    <mergeCell ref="J24:J25"/>
    <mergeCell ref="B30:B31"/>
    <mergeCell ref="E30:F30"/>
    <mergeCell ref="G30:J30"/>
    <mergeCell ref="E31:F31"/>
    <mergeCell ref="G31:J31"/>
    <mergeCell ref="B24:B25"/>
    <mergeCell ref="C24:F24"/>
    <mergeCell ref="I7:I8"/>
    <mergeCell ref="J15:J16"/>
    <mergeCell ref="B22:B23"/>
    <mergeCell ref="E22:F22"/>
    <mergeCell ref="G22:J22"/>
    <mergeCell ref="E23:F23"/>
    <mergeCell ref="G23:J23"/>
    <mergeCell ref="B15:B16"/>
    <mergeCell ref="C15:F15"/>
    <mergeCell ref="G15:G16"/>
    <mergeCell ref="J7:J8"/>
    <mergeCell ref="B13:B14"/>
    <mergeCell ref="E13:F13"/>
    <mergeCell ref="G13:J13"/>
    <mergeCell ref="E14:F14"/>
    <mergeCell ref="G14:J14"/>
    <mergeCell ref="B7:B8"/>
    <mergeCell ref="C7:F7"/>
    <mergeCell ref="G7:G8"/>
    <mergeCell ref="H7:H8"/>
    <mergeCell ref="A1:K1"/>
    <mergeCell ref="A2:K2"/>
    <mergeCell ref="B4:J4"/>
    <mergeCell ref="B5:B6"/>
    <mergeCell ref="E5:F5"/>
    <mergeCell ref="G5:J5"/>
    <mergeCell ref="E6:F6"/>
    <mergeCell ref="G6:J6"/>
  </mergeCells>
  <printOptions/>
  <pageMargins left="0.3937007874015748" right="0.3937007874015748" top="0.3937007874015748" bottom="0.3937007874015748" header="0.5118110236220472" footer="0.5118110236220472"/>
  <pageSetup fitToHeight="1" fitToWidth="1" horizontalDpi="600" verticalDpi="600" orientation="landscape" scale="55" r:id="rId1"/>
</worksheet>
</file>

<file path=xl/worksheets/sheet6.xml><?xml version="1.0" encoding="utf-8"?>
<worksheet xmlns="http://schemas.openxmlformats.org/spreadsheetml/2006/main" xmlns:r="http://schemas.openxmlformats.org/officeDocument/2006/relationships">
  <dimension ref="A1:IV62"/>
  <sheetViews>
    <sheetView zoomScale="90" zoomScaleNormal="90" zoomScalePageLayoutView="0" workbookViewId="0" topLeftCell="A3">
      <selection activeCell="M59" sqref="M59"/>
    </sheetView>
  </sheetViews>
  <sheetFormatPr defaultColWidth="17.140625" defaultRowHeight="12.75"/>
  <cols>
    <col min="1" max="1" width="1.421875" style="51" customWidth="1"/>
    <col min="2" max="2" width="62.8515625" style="51" customWidth="1"/>
    <col min="3" max="3" width="11.421875" style="66" customWidth="1"/>
    <col min="4" max="6" width="11.421875" style="51" customWidth="1"/>
    <col min="7" max="7" width="53.140625" style="51" customWidth="1"/>
    <col min="8" max="8" width="10.8515625" style="51" customWidth="1"/>
    <col min="9" max="9" width="8.28125" style="51" customWidth="1"/>
    <col min="10" max="10" width="7.140625" style="51" customWidth="1"/>
    <col min="11" max="11" width="1.421875" style="51" customWidth="1"/>
    <col min="12" max="12" width="3.28125" style="51" customWidth="1"/>
    <col min="13" max="217" width="17.140625" style="51" customWidth="1"/>
    <col min="218" max="16384" width="17.140625" style="25" customWidth="1"/>
  </cols>
  <sheetData>
    <row r="1" spans="1:256" s="51" customFormat="1" ht="23.25" customHeight="1">
      <c r="A1" s="119" t="s">
        <v>0</v>
      </c>
      <c r="B1" s="119"/>
      <c r="C1" s="119"/>
      <c r="D1" s="119"/>
      <c r="E1" s="119"/>
      <c r="F1" s="119"/>
      <c r="G1" s="119"/>
      <c r="H1" s="119"/>
      <c r="I1" s="119"/>
      <c r="J1" s="119"/>
      <c r="K1" s="119"/>
      <c r="L1" s="50"/>
      <c r="HJ1" s="25"/>
      <c r="HK1" s="25"/>
      <c r="HL1" s="25"/>
      <c r="HM1" s="25"/>
      <c r="HN1" s="25"/>
      <c r="HO1" s="25"/>
      <c r="HP1" s="25"/>
      <c r="HQ1" s="25"/>
      <c r="HR1" s="25"/>
      <c r="HS1" s="25"/>
      <c r="HT1" s="25"/>
      <c r="HU1" s="25"/>
      <c r="HV1" s="25"/>
      <c r="HW1" s="25"/>
      <c r="HX1" s="25"/>
      <c r="HY1" s="25"/>
      <c r="HZ1" s="25"/>
      <c r="IA1" s="25"/>
      <c r="IB1" s="25"/>
      <c r="IC1" s="25"/>
      <c r="ID1" s="25"/>
      <c r="IE1" s="25"/>
      <c r="IF1" s="25"/>
      <c r="IG1" s="25"/>
      <c r="IH1" s="25"/>
      <c r="II1" s="25"/>
      <c r="IJ1" s="25"/>
      <c r="IK1" s="25"/>
      <c r="IL1" s="25"/>
      <c r="IM1" s="25"/>
      <c r="IN1" s="25"/>
      <c r="IO1" s="25"/>
      <c r="IP1" s="25"/>
      <c r="IQ1" s="25"/>
      <c r="IR1" s="25"/>
      <c r="IS1" s="25"/>
      <c r="IT1" s="25"/>
      <c r="IU1" s="25"/>
      <c r="IV1" s="25"/>
    </row>
    <row r="2" spans="1:256" s="51" customFormat="1" ht="23.25" customHeight="1">
      <c r="A2" s="119" t="s">
        <v>39</v>
      </c>
      <c r="B2" s="119"/>
      <c r="C2" s="119"/>
      <c r="D2" s="119"/>
      <c r="E2" s="119"/>
      <c r="F2" s="119"/>
      <c r="G2" s="119"/>
      <c r="H2" s="119"/>
      <c r="I2" s="119"/>
      <c r="J2" s="119"/>
      <c r="K2" s="119"/>
      <c r="L2" s="50"/>
      <c r="HJ2" s="25"/>
      <c r="HK2" s="25"/>
      <c r="HL2" s="25"/>
      <c r="HM2" s="25"/>
      <c r="HN2" s="25"/>
      <c r="HO2" s="25"/>
      <c r="HP2" s="25"/>
      <c r="HQ2" s="25"/>
      <c r="HR2" s="25"/>
      <c r="HS2" s="25"/>
      <c r="HT2" s="25"/>
      <c r="HU2" s="25"/>
      <c r="HV2" s="25"/>
      <c r="HW2" s="25"/>
      <c r="HX2" s="25"/>
      <c r="HY2" s="25"/>
      <c r="HZ2" s="25"/>
      <c r="IA2" s="25"/>
      <c r="IB2" s="25"/>
      <c r="IC2" s="25"/>
      <c r="ID2" s="25"/>
      <c r="IE2" s="25"/>
      <c r="IF2" s="25"/>
      <c r="IG2" s="25"/>
      <c r="IH2" s="25"/>
      <c r="II2" s="25"/>
      <c r="IJ2" s="25"/>
      <c r="IK2" s="25"/>
      <c r="IL2" s="25"/>
      <c r="IM2" s="25"/>
      <c r="IN2" s="25"/>
      <c r="IO2" s="25"/>
      <c r="IP2" s="25"/>
      <c r="IQ2" s="25"/>
      <c r="IR2" s="25"/>
      <c r="IS2" s="25"/>
      <c r="IT2" s="25"/>
      <c r="IU2" s="25"/>
      <c r="IV2" s="25"/>
    </row>
    <row r="3" spans="1:11" ht="13.5" customHeight="1">
      <c r="A3" s="52"/>
      <c r="B3" s="52"/>
      <c r="C3" s="52"/>
      <c r="D3" s="52"/>
      <c r="E3" s="52"/>
      <c r="F3" s="52"/>
      <c r="G3" s="52"/>
      <c r="H3" s="52"/>
      <c r="I3" s="52"/>
      <c r="J3" s="52"/>
      <c r="K3" s="52"/>
    </row>
    <row r="4" spans="1:11" ht="18.75" customHeight="1">
      <c r="A4" s="53"/>
      <c r="B4" s="139" t="s">
        <v>93</v>
      </c>
      <c r="C4" s="139"/>
      <c r="D4" s="139"/>
      <c r="E4" s="139"/>
      <c r="F4" s="139"/>
      <c r="G4" s="139"/>
      <c r="H4" s="139"/>
      <c r="I4" s="139"/>
      <c r="J4" s="139"/>
      <c r="K4" s="54"/>
    </row>
    <row r="5" spans="1:11" s="58" customFormat="1" ht="14.25" customHeight="1">
      <c r="A5" s="55"/>
      <c r="B5" s="140" t="str">
        <f>'1. Priorización'!A33</f>
        <v>D1. Direccionamiento estratégico y horizonte institucional: Las TIC apoyan las acciones relacionadas con el establecimiento de los lineamientos que orientan la acción institucional.</v>
      </c>
      <c r="C5" s="56" t="s">
        <v>15</v>
      </c>
      <c r="D5" s="56" t="s">
        <v>16</v>
      </c>
      <c r="E5" s="136" t="s">
        <v>41</v>
      </c>
      <c r="F5" s="136"/>
      <c r="G5" s="141" t="s">
        <v>42</v>
      </c>
      <c r="H5" s="141"/>
      <c r="I5" s="141"/>
      <c r="J5" s="141"/>
      <c r="K5" s="57"/>
    </row>
    <row r="6" spans="1:11" ht="24.75" customHeight="1">
      <c r="A6" s="53"/>
      <c r="B6" s="140"/>
      <c r="C6" s="59">
        <f>'1. Priorización'!B33</f>
        <v>0</v>
      </c>
      <c r="D6" s="60" t="e">
        <f>'1. Priorización'!C33</f>
        <v>#DIV/0!</v>
      </c>
      <c r="E6" s="126">
        <f>IF(SUM(J9:J13)/COUNTA(B9:B13)&gt;5,5,SUM(J9:J13)/COUNTA(B9:B13))</f>
        <v>0</v>
      </c>
      <c r="F6" s="126"/>
      <c r="G6" s="127" t="str">
        <f>IF(E6&gt;5,"Error",IF(E6&gt;=Parámetros!$C$3,"Innovación",IF(E6&gt;=Parámetros!$C$4,"Integración",IF(E6&gt;=Parámetros!$C$5,"Exploración",IF(E6&gt;=0,"Sin desarrollar",IF(E6&lt;0,"Error"))))))</f>
        <v>Sin desarrollar</v>
      </c>
      <c r="H6" s="127"/>
      <c r="I6" s="127"/>
      <c r="J6" s="127"/>
      <c r="K6" s="54"/>
    </row>
    <row r="7" spans="1:11" ht="13.5" customHeight="1">
      <c r="A7" s="53"/>
      <c r="B7" s="129" t="s">
        <v>43</v>
      </c>
      <c r="C7" s="131" t="s">
        <v>44</v>
      </c>
      <c r="D7" s="131"/>
      <c r="E7" s="131"/>
      <c r="F7" s="131"/>
      <c r="G7" s="131" t="s">
        <v>45</v>
      </c>
      <c r="H7" s="131" t="s">
        <v>46</v>
      </c>
      <c r="I7" s="128" t="s">
        <v>47</v>
      </c>
      <c r="J7" s="128" t="s">
        <v>48</v>
      </c>
      <c r="K7" s="54"/>
    </row>
    <row r="8" spans="1:11" ht="24.75" customHeight="1">
      <c r="A8" s="53"/>
      <c r="B8" s="129"/>
      <c r="C8" s="61" t="s">
        <v>81</v>
      </c>
      <c r="D8" s="61" t="s">
        <v>50</v>
      </c>
      <c r="E8" s="61" t="s">
        <v>51</v>
      </c>
      <c r="F8" s="61" t="s">
        <v>52</v>
      </c>
      <c r="G8" s="131"/>
      <c r="H8" s="131"/>
      <c r="I8" s="128"/>
      <c r="J8" s="128"/>
      <c r="K8" s="54"/>
    </row>
    <row r="9" spans="1:12" ht="49.5" customHeight="1">
      <c r="A9" s="62">
        <v>1</v>
      </c>
      <c r="B9" s="87" t="s">
        <v>152</v>
      </c>
      <c r="C9" s="1"/>
      <c r="D9" s="1"/>
      <c r="E9" s="1"/>
      <c r="F9" s="1"/>
      <c r="G9" s="13"/>
      <c r="H9" s="1"/>
      <c r="I9" s="3"/>
      <c r="J9" s="64">
        <f>IF(COUNTA(B9),IF(COUNTA(C9),0,IF(COUNTA(D9),Parámetros!$B$5,IF(COUNTA(E9),Parámetros!$B$4,IF(COUNTA(F9),Parámetros!$B$3)))),0)*((IF(COUNTA(H9),Parámetros!$B$7)+IF(COUNTA(I9),Parámetros!$B$8))+1)</f>
        <v>0</v>
      </c>
      <c r="K9" s="65"/>
      <c r="L9" s="66"/>
    </row>
    <row r="10" spans="1:12" ht="26.25" customHeight="1">
      <c r="A10" s="62">
        <v>1</v>
      </c>
      <c r="B10" s="87" t="s">
        <v>153</v>
      </c>
      <c r="C10" s="1"/>
      <c r="D10" s="1"/>
      <c r="E10" s="1"/>
      <c r="F10" s="1"/>
      <c r="G10" s="13"/>
      <c r="H10" s="1"/>
      <c r="I10" s="3"/>
      <c r="J10" s="64">
        <f>IF(COUNTA(B10),IF(COUNTA(C10),0,IF(COUNTA(D10),Parámetros!$B$5,IF(COUNTA(E10),Parámetros!$B$4,IF(COUNTA(F10),Parámetros!$B$3)))),0)*((IF(COUNTA(H10),Parámetros!$B$7)+IF(COUNTA(I10),Parámetros!$B$8))+1)</f>
        <v>0</v>
      </c>
      <c r="K10" s="65"/>
      <c r="L10" s="66"/>
    </row>
    <row r="11" spans="1:12" ht="26.25" customHeight="1">
      <c r="A11" s="62">
        <v>1</v>
      </c>
      <c r="B11" s="87" t="s">
        <v>151</v>
      </c>
      <c r="C11" s="1"/>
      <c r="D11" s="1"/>
      <c r="E11" s="1"/>
      <c r="F11" s="1"/>
      <c r="G11" s="13"/>
      <c r="H11" s="1"/>
      <c r="I11" s="3"/>
      <c r="J11" s="64">
        <f>IF(COUNTA(B11),IF(COUNTA(C11),0,IF(COUNTA(D11),Parámetros!$B$5,IF(COUNTA(E11),Parámetros!$B$4,IF(COUNTA(F11),Parámetros!$B$3)))),0)*((IF(COUNTA(H11),Parámetros!$B$7)+IF(COUNTA(I11),Parámetros!$B$8))+1)</f>
        <v>0</v>
      </c>
      <c r="K11" s="65"/>
      <c r="L11" s="66"/>
    </row>
    <row r="12" spans="1:12" ht="14.25" customHeight="1">
      <c r="A12" s="62"/>
      <c r="B12" s="14"/>
      <c r="C12" s="1"/>
      <c r="D12" s="1"/>
      <c r="E12" s="1"/>
      <c r="F12" s="1"/>
      <c r="G12" s="13"/>
      <c r="H12" s="1"/>
      <c r="I12" s="3"/>
      <c r="J12" s="64">
        <f>IF(COUNTA(B12),IF(COUNTA(C12),0,IF(COUNTA(D12),Parámetros!$B$5,IF(COUNTA(E12),Parámetros!$B$4,IF(COUNTA(F12),Parámetros!$B$3)))),0)*((IF(COUNTA(H12),Parámetros!$B$7)+IF(COUNTA(I12),Parámetros!$B$8))+1)</f>
        <v>0</v>
      </c>
      <c r="K12" s="65"/>
      <c r="L12" s="66"/>
    </row>
    <row r="13" spans="1:12" ht="14.25" customHeight="1">
      <c r="A13" s="62"/>
      <c r="B13" s="15"/>
      <c r="C13" s="7"/>
      <c r="D13" s="7"/>
      <c r="E13" s="7"/>
      <c r="F13" s="7"/>
      <c r="G13" s="16"/>
      <c r="H13" s="7"/>
      <c r="I13" s="9"/>
      <c r="J13" s="64">
        <f>IF(COUNTA(B13),IF(COUNTA(C13),0,IF(COUNTA(D13),Parámetros!$B$5,IF(COUNTA(E13),Parámetros!$B$4,IF(COUNTA(F13),Parámetros!$B$3)))),0)*((IF(COUNTA(H13),Parámetros!$B$7)+IF(COUNTA(I13),Parámetros!$B$8))+1)</f>
        <v>0</v>
      </c>
      <c r="K13" s="65"/>
      <c r="L13" s="66"/>
    </row>
    <row r="14" spans="1:12" ht="14.25" customHeight="1">
      <c r="A14" s="62"/>
      <c r="B14" s="123" t="str">
        <f>'1. Priorización'!A34</f>
        <v>D2. Gestión estratégica: La IE aprovecha las TIC en el liderazgo, articulación y coordinación de las acciones institucionales.</v>
      </c>
      <c r="C14" s="67" t="s">
        <v>15</v>
      </c>
      <c r="D14" s="67" t="s">
        <v>16</v>
      </c>
      <c r="E14" s="124" t="s">
        <v>41</v>
      </c>
      <c r="F14" s="124"/>
      <c r="G14" s="125" t="s">
        <v>42</v>
      </c>
      <c r="H14" s="125"/>
      <c r="I14" s="125"/>
      <c r="J14" s="125"/>
      <c r="K14" s="65"/>
      <c r="L14" s="66"/>
    </row>
    <row r="15" spans="1:12" ht="14.25" customHeight="1">
      <c r="A15" s="62"/>
      <c r="B15" s="123"/>
      <c r="C15" s="59">
        <f>'1. Priorización'!B34</f>
        <v>0</v>
      </c>
      <c r="D15" s="60" t="e">
        <f>'1. Priorización'!C34</f>
        <v>#DIV/0!</v>
      </c>
      <c r="E15" s="126">
        <f>IF(SUM(J18:J23)/COUNTA(B18:B23)&gt;5,5,SUM(J18:J23)/COUNTA(B18:B23))</f>
        <v>0</v>
      </c>
      <c r="F15" s="126"/>
      <c r="G15" s="127" t="str">
        <f>IF(E15&gt;5,"Error",IF(E15&gt;=Parámetros!$C$3,"Innovación",IF(E15&gt;=Parámetros!$C$4,"Integración",IF(E15&gt;=Parámetros!$C$5,"Exploración",IF(E15&gt;=0,"Sin desarrollar",IF(E15&lt;0,"Error"))))))</f>
        <v>Sin desarrollar</v>
      </c>
      <c r="H15" s="127"/>
      <c r="I15" s="127"/>
      <c r="J15" s="127"/>
      <c r="K15" s="65"/>
      <c r="L15" s="66"/>
    </row>
    <row r="16" spans="1:11" ht="13.5" customHeight="1">
      <c r="A16" s="53"/>
      <c r="B16" s="129" t="s">
        <v>43</v>
      </c>
      <c r="C16" s="133" t="s">
        <v>44</v>
      </c>
      <c r="D16" s="133"/>
      <c r="E16" s="133"/>
      <c r="F16" s="133"/>
      <c r="G16" s="131" t="s">
        <v>45</v>
      </c>
      <c r="H16" s="131" t="s">
        <v>46</v>
      </c>
      <c r="I16" s="128" t="s">
        <v>47</v>
      </c>
      <c r="J16" s="128" t="s">
        <v>48</v>
      </c>
      <c r="K16" s="54"/>
    </row>
    <row r="17" spans="1:11" ht="24.75" customHeight="1">
      <c r="A17" s="53"/>
      <c r="B17" s="129"/>
      <c r="C17" s="61" t="s">
        <v>81</v>
      </c>
      <c r="D17" s="61" t="s">
        <v>50</v>
      </c>
      <c r="E17" s="61" t="s">
        <v>51</v>
      </c>
      <c r="F17" s="61" t="s">
        <v>52</v>
      </c>
      <c r="G17" s="131"/>
      <c r="H17" s="131"/>
      <c r="I17" s="128"/>
      <c r="J17" s="128"/>
      <c r="K17" s="54"/>
    </row>
    <row r="18" spans="1:12" ht="26.25" customHeight="1">
      <c r="A18" s="62">
        <v>1</v>
      </c>
      <c r="B18" s="63" t="s">
        <v>94</v>
      </c>
      <c r="C18" s="1"/>
      <c r="D18" s="1"/>
      <c r="E18" s="1"/>
      <c r="F18" s="1"/>
      <c r="G18" s="2"/>
      <c r="H18" s="1"/>
      <c r="I18" s="3"/>
      <c r="J18" s="64">
        <f>IF(COUNTA(B18),IF(COUNTA(C18),0,IF(COUNTA(D18),Parámetros!$B$5,IF(COUNTA(E18),Parámetros!$B$4,IF(COUNTA(F18),Parámetros!$B$3)))),0)*((IF(COUNTA(H18),Parámetros!$B$7)+IF(COUNTA(I18),Parámetros!$B$8))+1)</f>
        <v>0</v>
      </c>
      <c r="K18" s="65"/>
      <c r="L18" s="66"/>
    </row>
    <row r="19" spans="1:12" ht="26.25" customHeight="1">
      <c r="A19" s="62">
        <v>1</v>
      </c>
      <c r="B19" s="63" t="s">
        <v>95</v>
      </c>
      <c r="C19" s="1"/>
      <c r="D19" s="1"/>
      <c r="E19" s="1"/>
      <c r="F19" s="1"/>
      <c r="G19" s="2"/>
      <c r="H19" s="1"/>
      <c r="I19" s="3"/>
      <c r="J19" s="64">
        <f>IF(COUNTA(B19),IF(COUNTA(C19),0,IF(COUNTA(D19),Parámetros!$B$5,IF(COUNTA(E19),Parámetros!$B$4,IF(COUNTA(F19),Parámetros!$B$3)))),0)*((IF(COUNTA(H19),Parámetros!$B$7)+IF(COUNTA(I19),Parámetros!$B$8))+1)</f>
        <v>0</v>
      </c>
      <c r="K19" s="65"/>
      <c r="L19" s="66"/>
    </row>
    <row r="20" spans="1:12" ht="26.25" customHeight="1">
      <c r="A20" s="62">
        <v>1</v>
      </c>
      <c r="B20" s="87" t="s">
        <v>154</v>
      </c>
      <c r="C20" s="1"/>
      <c r="D20" s="1"/>
      <c r="E20" s="1"/>
      <c r="F20" s="1"/>
      <c r="G20" s="2"/>
      <c r="H20" s="1"/>
      <c r="I20" s="3"/>
      <c r="J20" s="64">
        <f>IF(COUNTA(B20),IF(COUNTA(C20),0,IF(COUNTA(D20),Parámetros!$B$5,IF(COUNTA(E20),Parámetros!$B$4,IF(COUNTA(F20),Parámetros!$B$3)))),0)*((IF(COUNTA(H20),Parámetros!$B$7)+IF(COUNTA(I20),Parámetros!$B$8))+1)</f>
        <v>0</v>
      </c>
      <c r="K20" s="65"/>
      <c r="L20" s="66"/>
    </row>
    <row r="21" spans="1:12" ht="26.25" customHeight="1">
      <c r="A21" s="62">
        <v>1</v>
      </c>
      <c r="B21" s="100" t="s">
        <v>155</v>
      </c>
      <c r="C21" s="1"/>
      <c r="D21" s="1"/>
      <c r="E21" s="1"/>
      <c r="F21" s="1"/>
      <c r="G21" s="2"/>
      <c r="H21" s="1"/>
      <c r="I21" s="3"/>
      <c r="J21" s="64">
        <f>IF(COUNTA(B21),IF(COUNTA(C21),0,IF(COUNTA(D21),Parámetros!$B$5,IF(COUNTA(E21),Parámetros!$B$4,IF(COUNTA(F21),Parámetros!$B$3)))),0)*((IF(COUNTA(H21),Parámetros!$B$7)+IF(COUNTA(I21),Parámetros!$B$8))+1)</f>
        <v>0</v>
      </c>
      <c r="K21" s="65"/>
      <c r="L21" s="66"/>
    </row>
    <row r="22" spans="1:12" ht="14.25" customHeight="1">
      <c r="A22" s="62"/>
      <c r="B22" s="14"/>
      <c r="C22" s="1"/>
      <c r="D22" s="1"/>
      <c r="E22" s="1"/>
      <c r="F22" s="1"/>
      <c r="G22" s="2"/>
      <c r="H22" s="1"/>
      <c r="I22" s="3"/>
      <c r="J22" s="64">
        <f>IF(COUNTA(B22),IF(COUNTA(C22),0,IF(COUNTA(D22),Parámetros!$B$5,IF(COUNTA(E22),Parámetros!$B$4,IF(COUNTA(F22),Parámetros!$B$3)))),0)*((IF(COUNTA(H22),Parámetros!$B$7)+IF(COUNTA(I22),Parámetros!$B$8))+1)</f>
        <v>0</v>
      </c>
      <c r="K22" s="65"/>
      <c r="L22" s="66"/>
    </row>
    <row r="23" spans="1:12" ht="14.25" customHeight="1">
      <c r="A23" s="62"/>
      <c r="B23" s="6"/>
      <c r="C23" s="7"/>
      <c r="D23" s="7"/>
      <c r="E23" s="7"/>
      <c r="F23" s="7"/>
      <c r="G23" s="17"/>
      <c r="H23" s="7"/>
      <c r="I23" s="9"/>
      <c r="J23" s="64">
        <f>IF(COUNTA(B23),IF(COUNTA(C23),0,IF(COUNTA(D23),Parámetros!$B$5,IF(COUNTA(E23),Parámetros!$B$4,IF(COUNTA(F23),Parámetros!$B$3)))),0)*((IF(COUNTA(H23),Parámetros!$B$7)+IF(COUNTA(I23),Parámetros!$B$8))+1)</f>
        <v>0</v>
      </c>
      <c r="K23" s="65"/>
      <c r="L23" s="66"/>
    </row>
    <row r="24" spans="1:12" ht="14.25" customHeight="1">
      <c r="A24" s="62"/>
      <c r="B24" s="123" t="str">
        <f>'1. Priorización'!A35</f>
        <v>D3. Gobierno escolar: Las TIC son utilizadas por los diferentes órganos del Gobierno Escolar para favorecer la participación y la toma de decisiones.</v>
      </c>
      <c r="C24" s="67" t="s">
        <v>15</v>
      </c>
      <c r="D24" s="67" t="s">
        <v>16</v>
      </c>
      <c r="E24" s="124" t="s">
        <v>41</v>
      </c>
      <c r="F24" s="124"/>
      <c r="G24" s="125" t="s">
        <v>42</v>
      </c>
      <c r="H24" s="125"/>
      <c r="I24" s="125"/>
      <c r="J24" s="125"/>
      <c r="K24" s="65"/>
      <c r="L24" s="66"/>
    </row>
    <row r="25" spans="1:12" ht="25.5" customHeight="1">
      <c r="A25" s="62"/>
      <c r="B25" s="123"/>
      <c r="C25" s="59">
        <f>'1. Priorización'!B35</f>
        <v>0</v>
      </c>
      <c r="D25" s="60" t="e">
        <f>'1. Priorización'!C35</f>
        <v>#DIV/0!</v>
      </c>
      <c r="E25" s="126">
        <f>IF(SUM(J28:J33)/COUNTA(B28:B33)&gt;5,5,SUM(J28:J33)/COUNTA(B28:B33))</f>
        <v>0</v>
      </c>
      <c r="F25" s="126"/>
      <c r="G25" s="127" t="str">
        <f>IF(E25&gt;5,"Error",IF(E25&gt;=Parámetros!$C$3,"Innovación",IF(E25&gt;=Parámetros!$C$4,"Integración",IF(E25&gt;=Parámetros!$C$5,"Exploración",IF(E25&gt;=0,"Sin desarrollar",IF(E25&lt;0,"Error"))))))</f>
        <v>Sin desarrollar</v>
      </c>
      <c r="H25" s="127"/>
      <c r="I25" s="127"/>
      <c r="J25" s="127"/>
      <c r="K25" s="65"/>
      <c r="L25" s="66"/>
    </row>
    <row r="26" spans="1:11" ht="13.5" customHeight="1">
      <c r="A26" s="53"/>
      <c r="B26" s="129" t="s">
        <v>43</v>
      </c>
      <c r="C26" s="133" t="s">
        <v>44</v>
      </c>
      <c r="D26" s="133"/>
      <c r="E26" s="133"/>
      <c r="F26" s="133"/>
      <c r="G26" s="131" t="s">
        <v>45</v>
      </c>
      <c r="H26" s="131" t="s">
        <v>46</v>
      </c>
      <c r="I26" s="128" t="s">
        <v>47</v>
      </c>
      <c r="J26" s="128" t="s">
        <v>48</v>
      </c>
      <c r="K26" s="54"/>
    </row>
    <row r="27" spans="1:11" ht="24.75" customHeight="1">
      <c r="A27" s="53"/>
      <c r="B27" s="129"/>
      <c r="C27" s="61" t="s">
        <v>81</v>
      </c>
      <c r="D27" s="61" t="s">
        <v>50</v>
      </c>
      <c r="E27" s="61" t="s">
        <v>51</v>
      </c>
      <c r="F27" s="61" t="s">
        <v>52</v>
      </c>
      <c r="G27" s="131"/>
      <c r="H27" s="131"/>
      <c r="I27" s="128"/>
      <c r="J27" s="128"/>
      <c r="K27" s="54"/>
    </row>
    <row r="28" spans="1:12" ht="37.5" customHeight="1">
      <c r="A28" s="62">
        <v>1</v>
      </c>
      <c r="B28" s="68" t="s">
        <v>96</v>
      </c>
      <c r="C28" s="1"/>
      <c r="D28" s="1"/>
      <c r="E28" s="1"/>
      <c r="F28" s="1"/>
      <c r="G28" s="2"/>
      <c r="H28" s="1"/>
      <c r="I28" s="3"/>
      <c r="J28" s="64">
        <f>IF(COUNTA(B28),IF(COUNTA(C28),0,IF(COUNTA(D28),Parámetros!$B$5,IF(COUNTA(E28),Parámetros!$B$4,IF(COUNTA(F28),Parámetros!$B$3)))),0)*((IF(COUNTA(H28),Parámetros!$B$7)+IF(COUNTA(I28),Parámetros!$B$8))+1)</f>
        <v>0</v>
      </c>
      <c r="K28" s="65"/>
      <c r="L28" s="66"/>
    </row>
    <row r="29" spans="1:12" ht="26.25" customHeight="1">
      <c r="A29" s="62">
        <v>1</v>
      </c>
      <c r="B29" s="69" t="s">
        <v>97</v>
      </c>
      <c r="C29" s="1"/>
      <c r="D29" s="1"/>
      <c r="E29" s="1"/>
      <c r="F29" s="1"/>
      <c r="G29" s="2"/>
      <c r="H29" s="1"/>
      <c r="I29" s="3"/>
      <c r="J29" s="64">
        <f>IF(COUNTA(B29),IF(COUNTA(C29),0,IF(COUNTA(D29),Parámetros!$B$5,IF(COUNTA(E29),Parámetros!$B$4,IF(COUNTA(F29),Parámetros!$B$3)))),0)*((IF(COUNTA(H29),Parámetros!$B$7)+IF(COUNTA(I29),Parámetros!$B$8))+1)</f>
        <v>0</v>
      </c>
      <c r="K29" s="65"/>
      <c r="L29" s="66"/>
    </row>
    <row r="30" spans="1:12" ht="37.5" customHeight="1">
      <c r="A30" s="62">
        <v>1</v>
      </c>
      <c r="B30" s="68" t="s">
        <v>98</v>
      </c>
      <c r="C30" s="1"/>
      <c r="D30" s="1"/>
      <c r="E30" s="1"/>
      <c r="F30" s="1"/>
      <c r="G30" s="2"/>
      <c r="H30" s="1"/>
      <c r="I30" s="3"/>
      <c r="J30" s="64">
        <f>IF(COUNTA(B30),IF(COUNTA(C30),0,IF(COUNTA(D30),Parámetros!$B$5,IF(COUNTA(E30),Parámetros!$B$4,IF(COUNTA(F30),Parámetros!$B$3)))),0)*((IF(COUNTA(H30),Parámetros!$B$7)+IF(COUNTA(I30),Parámetros!$B$8))+1)</f>
        <v>0</v>
      </c>
      <c r="K30" s="65"/>
      <c r="L30" s="66"/>
    </row>
    <row r="31" spans="1:12" ht="37.5" customHeight="1">
      <c r="A31" s="62">
        <v>1</v>
      </c>
      <c r="B31" s="63" t="s">
        <v>99</v>
      </c>
      <c r="C31" s="1"/>
      <c r="D31" s="1"/>
      <c r="E31" s="1"/>
      <c r="F31" s="1"/>
      <c r="G31" s="2"/>
      <c r="H31" s="1"/>
      <c r="I31" s="3"/>
      <c r="J31" s="64">
        <f>IF(COUNTA(B31),IF(COUNTA(C31),0,IF(COUNTA(D31),Parámetros!$B$5,IF(COUNTA(E31),Parámetros!$B$4,IF(COUNTA(F31),Parámetros!$B$3)))),0)*((IF(COUNTA(H31),Parámetros!$B$7)+IF(COUNTA(I31),Parámetros!$B$8))+1)</f>
        <v>0</v>
      </c>
      <c r="K31" s="65"/>
      <c r="L31" s="66"/>
    </row>
    <row r="32" spans="1:12" ht="14.25" customHeight="1">
      <c r="A32" s="62"/>
      <c r="B32" s="5"/>
      <c r="C32" s="1"/>
      <c r="D32" s="1"/>
      <c r="E32" s="1"/>
      <c r="F32" s="1"/>
      <c r="G32" s="2"/>
      <c r="H32" s="1"/>
      <c r="I32" s="3"/>
      <c r="J32" s="64">
        <f>IF(COUNTA(B32),IF(COUNTA(C32),0,IF(COUNTA(D32),Parámetros!$B$5,IF(COUNTA(E32),Parámetros!$B$4,IF(COUNTA(F32),Parámetros!$B$3)))),0)*((IF(COUNTA(H32),Parámetros!$B$7)+IF(COUNTA(I32),Parámetros!$B$8))+1)</f>
        <v>0</v>
      </c>
      <c r="K32" s="65"/>
      <c r="L32" s="66"/>
    </row>
    <row r="33" spans="1:12" ht="14.25" customHeight="1" thickBot="1">
      <c r="A33" s="62"/>
      <c r="B33" s="18"/>
      <c r="C33" s="7"/>
      <c r="D33" s="7"/>
      <c r="E33" s="7"/>
      <c r="F33" s="7"/>
      <c r="G33" s="17"/>
      <c r="H33" s="7"/>
      <c r="I33" s="9"/>
      <c r="J33" s="64">
        <f>IF(COUNTA(B33),IF(COUNTA(C33),0,IF(COUNTA(D33),Parámetros!$B$5,IF(COUNTA(E33),Parámetros!$B$4,IF(COUNTA(F33),Parámetros!$B$3)))),0)*((IF(COUNTA(H33),Parámetros!$B$7)+IF(COUNTA(I33),Parámetros!$B$8))+1)</f>
        <v>0</v>
      </c>
      <c r="K33" s="65"/>
      <c r="L33" s="66"/>
    </row>
    <row r="34" spans="1:12" ht="14.25" customHeight="1" thickBot="1">
      <c r="A34" s="62"/>
      <c r="B34" s="123" t="str">
        <f>'1. Priorización'!A36</f>
        <v>D4. Cultura institucional: Con las TIC se apoyan las acciones tendiente a fortalecer el sentido, reconocimiento y legitimidad institucional.</v>
      </c>
      <c r="C34" s="67" t="s">
        <v>15</v>
      </c>
      <c r="D34" s="67" t="s">
        <v>16</v>
      </c>
      <c r="E34" s="124" t="s">
        <v>41</v>
      </c>
      <c r="F34" s="124"/>
      <c r="G34" s="142" t="s">
        <v>42</v>
      </c>
      <c r="H34" s="143"/>
      <c r="I34" s="143"/>
      <c r="J34" s="144"/>
      <c r="K34" s="65"/>
      <c r="L34" s="66"/>
    </row>
    <row r="35" spans="1:12" ht="24.75" customHeight="1">
      <c r="A35" s="62"/>
      <c r="B35" s="123"/>
      <c r="C35" s="59">
        <f>'1. Priorización'!B36</f>
        <v>0</v>
      </c>
      <c r="D35" s="60" t="e">
        <f>'1. Priorización'!C36</f>
        <v>#DIV/0!</v>
      </c>
      <c r="E35" s="126">
        <f>IF(SUM(J38:J42)/COUNTA(B38:B42)&gt;5,5,SUM(J38:J42)/COUNTA(B38:B42))</f>
        <v>0</v>
      </c>
      <c r="F35" s="126"/>
      <c r="G35" s="127" t="str">
        <f>IF(E35&gt;5,"Error",IF(E35&gt;=Parámetros!$C$3,"Innovación",IF(E35&gt;=Parámetros!$C$4,"Integración",IF(E35&gt;=Parámetros!$C$5,"Exploración",IF(E35&gt;=0,"Sin desarrollar",IF(E35&lt;0,"Error"))))))</f>
        <v>Sin desarrollar</v>
      </c>
      <c r="H35" s="127"/>
      <c r="I35" s="127"/>
      <c r="J35" s="127"/>
      <c r="K35" s="65"/>
      <c r="L35" s="66"/>
    </row>
    <row r="36" spans="1:11" ht="13.5" customHeight="1">
      <c r="A36" s="53"/>
      <c r="B36" s="129" t="s">
        <v>43</v>
      </c>
      <c r="C36" s="133" t="s">
        <v>44</v>
      </c>
      <c r="D36" s="133"/>
      <c r="E36" s="133"/>
      <c r="F36" s="133"/>
      <c r="G36" s="131" t="s">
        <v>45</v>
      </c>
      <c r="H36" s="131" t="s">
        <v>46</v>
      </c>
      <c r="I36" s="128" t="s">
        <v>47</v>
      </c>
      <c r="J36" s="128" t="s">
        <v>48</v>
      </c>
      <c r="K36" s="54"/>
    </row>
    <row r="37" spans="1:11" ht="24.75" customHeight="1">
      <c r="A37" s="53"/>
      <c r="B37" s="129"/>
      <c r="C37" s="61" t="s">
        <v>81</v>
      </c>
      <c r="D37" s="61" t="s">
        <v>50</v>
      </c>
      <c r="E37" s="61" t="s">
        <v>51</v>
      </c>
      <c r="F37" s="61" t="s">
        <v>52</v>
      </c>
      <c r="G37" s="131"/>
      <c r="H37" s="131"/>
      <c r="I37" s="128"/>
      <c r="J37" s="128"/>
      <c r="K37" s="54"/>
    </row>
    <row r="38" spans="1:11" s="66" customFormat="1" ht="37.5" customHeight="1">
      <c r="A38" s="62">
        <v>1</v>
      </c>
      <c r="B38" s="63" t="s">
        <v>100</v>
      </c>
      <c r="C38" s="19"/>
      <c r="D38" s="19"/>
      <c r="E38" s="19"/>
      <c r="F38" s="19"/>
      <c r="G38" s="4"/>
      <c r="H38" s="1"/>
      <c r="I38" s="3"/>
      <c r="J38" s="64">
        <f>IF(COUNTA(B38),IF(COUNTA(C38),0,IF(COUNTA(D38),Parámetros!$B$5,IF(COUNTA(E38),Parámetros!$B$4,IF(COUNTA(F38),Parámetros!$B$3)))),0)*((IF(COUNTA(H38),Parámetros!$B$7)+IF(COUNTA(I38),Parámetros!$B$8))+1)</f>
        <v>0</v>
      </c>
      <c r="K38" s="65"/>
    </row>
    <row r="39" spans="1:11" s="66" customFormat="1" ht="37.5" customHeight="1">
      <c r="A39" s="62">
        <v>1</v>
      </c>
      <c r="B39" s="63" t="s">
        <v>101</v>
      </c>
      <c r="C39" s="19"/>
      <c r="D39" s="19"/>
      <c r="E39" s="19"/>
      <c r="F39" s="19"/>
      <c r="G39" s="4"/>
      <c r="H39" s="1"/>
      <c r="I39" s="3"/>
      <c r="J39" s="64">
        <f>IF(COUNTA(B39),IF(COUNTA(C39),0,IF(COUNTA(D39),Parámetros!$B$5,IF(COUNTA(E39),Parámetros!$B$4,IF(COUNTA(F39),Parámetros!$B$3)))),0)*((IF(COUNTA(H39),Parámetros!$B$7)+IF(COUNTA(I39),Parámetros!$B$8))+1)</f>
        <v>0</v>
      </c>
      <c r="K39" s="65"/>
    </row>
    <row r="40" spans="1:11" s="66" customFormat="1" ht="37.5" customHeight="1">
      <c r="A40" s="62">
        <v>1</v>
      </c>
      <c r="B40" s="63" t="s">
        <v>102</v>
      </c>
      <c r="C40" s="19"/>
      <c r="D40" s="19"/>
      <c r="E40" s="19"/>
      <c r="F40" s="19"/>
      <c r="G40" s="4"/>
      <c r="H40" s="1"/>
      <c r="I40" s="3"/>
      <c r="J40" s="64">
        <f>IF(COUNTA(B40),IF(COUNTA(C40),0,IF(COUNTA(D40),Parámetros!$B$5,IF(COUNTA(E40),Parámetros!$B$4,IF(COUNTA(F40),Parámetros!$B$3)))),0)*((IF(COUNTA(H40),Parámetros!$B$7)+IF(COUNTA(I40),Parámetros!$B$8))+1)</f>
        <v>0</v>
      </c>
      <c r="K40" s="65"/>
    </row>
    <row r="41" spans="1:11" s="66" customFormat="1" ht="14.25" customHeight="1">
      <c r="A41" s="62"/>
      <c r="B41" s="5"/>
      <c r="C41" s="19"/>
      <c r="D41" s="19"/>
      <c r="E41" s="19"/>
      <c r="F41" s="19"/>
      <c r="G41" s="4"/>
      <c r="H41" s="1"/>
      <c r="I41" s="3"/>
      <c r="J41" s="64">
        <f>IF(COUNTA(B41),IF(COUNTA(C41),0,IF(COUNTA(D41),Parámetros!$B$5,IF(COUNTA(E41),Parámetros!$B$4,IF(COUNTA(F41),Parámetros!$B$3)))),0)*((IF(COUNTA(H41),Parámetros!$B$7)+IF(COUNTA(I41),Parámetros!$B$8))+1)</f>
        <v>0</v>
      </c>
      <c r="K41" s="65"/>
    </row>
    <row r="42" spans="1:11" s="66" customFormat="1" ht="14.25" customHeight="1">
      <c r="A42" s="62"/>
      <c r="B42" s="20"/>
      <c r="C42" s="21"/>
      <c r="D42" s="21"/>
      <c r="E42" s="21"/>
      <c r="F42" s="21"/>
      <c r="G42" s="8"/>
      <c r="H42" s="7"/>
      <c r="I42" s="9"/>
      <c r="J42" s="64">
        <f>IF(COUNTA(B42),IF(COUNTA(C42),0,IF(COUNTA(D42),Parámetros!$B$5,IF(COUNTA(E42),Parámetros!$B$4,IF(COUNTA(F42),Parámetros!$B$3)))),0)*((IF(COUNTA(H42),Parámetros!$B$7)+IF(COUNTA(I42),Parámetros!$B$8))+1)</f>
        <v>0</v>
      </c>
      <c r="K42" s="65"/>
    </row>
    <row r="43" spans="1:23" s="51" customFormat="1" ht="12.75" customHeight="1" thickBot="1">
      <c r="A43" s="62"/>
      <c r="B43" s="123" t="str">
        <f>'1. Priorización'!A37</f>
        <v>D5. Clima escolar: La IE se apoya en las TIC para favorecer la creación de un ambiente que propicie el desarrollo de los estudiantes, así como los aprendizajes y la convivencia entre todos los integrantes de la institución.</v>
      </c>
      <c r="C43" s="67" t="s">
        <v>15</v>
      </c>
      <c r="D43" s="67" t="s">
        <v>16</v>
      </c>
      <c r="E43" s="124" t="s">
        <v>41</v>
      </c>
      <c r="F43" s="124"/>
      <c r="G43" s="125" t="s">
        <v>42</v>
      </c>
      <c r="H43" s="125"/>
      <c r="I43" s="125"/>
      <c r="J43" s="125"/>
      <c r="K43" s="65"/>
      <c r="L43" s="66"/>
      <c r="M43" s="66"/>
      <c r="N43" s="66"/>
      <c r="O43" s="66"/>
      <c r="P43" s="66"/>
      <c r="Q43" s="66"/>
      <c r="R43" s="66"/>
      <c r="S43" s="66"/>
      <c r="T43" s="66"/>
      <c r="U43" s="66"/>
      <c r="V43" s="66"/>
      <c r="W43" s="66"/>
    </row>
    <row r="44" spans="1:23" s="51" customFormat="1" ht="44.25" customHeight="1">
      <c r="A44" s="62"/>
      <c r="B44" s="123"/>
      <c r="C44" s="59">
        <f>'1. Priorización'!B37</f>
        <v>0</v>
      </c>
      <c r="D44" s="60" t="e">
        <f>'1. Priorización'!C37</f>
        <v>#DIV/0!</v>
      </c>
      <c r="E44" s="126">
        <f>IF(SUM(J47:J52)/COUNTA(B47:B52)&gt;5,5,SUM(J47:J52)/COUNTA(B47:B52))</f>
        <v>0</v>
      </c>
      <c r="F44" s="126"/>
      <c r="G44" s="127" t="str">
        <f>IF(E44&gt;5,"Error",IF(E44&gt;=Parámetros!$C$3,"Innovación",IF(E44&gt;=Parámetros!$C$4,"Integración",IF(E44&gt;=Parámetros!$C$5,"Exploración",IF(E44&gt;=0,"Sin desarrollar",IF(E44&lt;0,"Error"))))))</f>
        <v>Sin desarrollar</v>
      </c>
      <c r="H44" s="127"/>
      <c r="I44" s="127"/>
      <c r="J44" s="127"/>
      <c r="K44" s="65"/>
      <c r="L44" s="66"/>
      <c r="M44" s="66"/>
      <c r="N44" s="66"/>
      <c r="O44" s="66"/>
      <c r="P44" s="66"/>
      <c r="Q44" s="66"/>
      <c r="R44" s="66"/>
      <c r="S44" s="66"/>
      <c r="T44" s="66"/>
      <c r="U44" s="66"/>
      <c r="V44" s="66"/>
      <c r="W44" s="66"/>
    </row>
    <row r="45" spans="1:11" s="51" customFormat="1" ht="12.75" customHeight="1">
      <c r="A45" s="53"/>
      <c r="B45" s="129" t="s">
        <v>43</v>
      </c>
      <c r="C45" s="133" t="s">
        <v>44</v>
      </c>
      <c r="D45" s="133"/>
      <c r="E45" s="133"/>
      <c r="F45" s="133"/>
      <c r="G45" s="131" t="s">
        <v>45</v>
      </c>
      <c r="H45" s="131" t="s">
        <v>46</v>
      </c>
      <c r="I45" s="128" t="s">
        <v>47</v>
      </c>
      <c r="J45" s="128" t="s">
        <v>48</v>
      </c>
      <c r="K45" s="54"/>
    </row>
    <row r="46" spans="1:11" s="51" customFormat="1" ht="27.75" customHeight="1">
      <c r="A46" s="53"/>
      <c r="B46" s="129"/>
      <c r="C46" s="61" t="s">
        <v>81</v>
      </c>
      <c r="D46" s="61" t="s">
        <v>50</v>
      </c>
      <c r="E46" s="61" t="s">
        <v>51</v>
      </c>
      <c r="F46" s="61" t="s">
        <v>52</v>
      </c>
      <c r="G46" s="131"/>
      <c r="H46" s="131"/>
      <c r="I46" s="128"/>
      <c r="J46" s="128"/>
      <c r="K46" s="54"/>
    </row>
    <row r="47" spans="1:23" s="51" customFormat="1" ht="38.25" customHeight="1">
      <c r="A47" s="62">
        <v>1</v>
      </c>
      <c r="B47" s="63" t="s">
        <v>103</v>
      </c>
      <c r="C47" s="19"/>
      <c r="D47" s="19"/>
      <c r="E47" s="19"/>
      <c r="F47" s="19"/>
      <c r="G47" s="4"/>
      <c r="H47" s="1"/>
      <c r="I47" s="3"/>
      <c r="J47" s="64">
        <f>IF(COUNTA(B47),IF(COUNTA(C47),0,IF(COUNTA(D47),Parámetros!$B$5,IF(COUNTA(E47),Parámetros!$B$4,IF(COUNTA(F47),Parámetros!$B$3)))),0)*((IF(COUNTA(H47),Parámetros!$B$7)+IF(COUNTA(I47),Parámetros!$B$8))+1)</f>
        <v>0</v>
      </c>
      <c r="K47" s="65"/>
      <c r="L47" s="66"/>
      <c r="M47" s="66"/>
      <c r="N47" s="66"/>
      <c r="O47" s="66"/>
      <c r="P47" s="66"/>
      <c r="Q47" s="66"/>
      <c r="R47" s="66"/>
      <c r="S47" s="66"/>
      <c r="T47" s="66"/>
      <c r="U47" s="66"/>
      <c r="V47" s="66"/>
      <c r="W47" s="66"/>
    </row>
    <row r="48" spans="1:23" s="51" customFormat="1" ht="38.25" customHeight="1">
      <c r="A48" s="62">
        <v>1</v>
      </c>
      <c r="B48" s="63" t="s">
        <v>104</v>
      </c>
      <c r="C48" s="19"/>
      <c r="D48" s="19"/>
      <c r="E48" s="19"/>
      <c r="F48" s="19"/>
      <c r="G48" s="4"/>
      <c r="H48" s="1"/>
      <c r="I48" s="3"/>
      <c r="J48" s="64">
        <f>IF(COUNTA(B48),IF(COUNTA(C48),0,IF(COUNTA(D48),Parámetros!$B$5,IF(COUNTA(E48),Parámetros!$B$4,IF(COUNTA(F48),Parámetros!$B$3)))),0)*((IF(COUNTA(H48),Parámetros!$B$7)+IF(COUNTA(I48),Parámetros!$B$8))+1)</f>
        <v>0</v>
      </c>
      <c r="K48" s="65"/>
      <c r="L48" s="66"/>
      <c r="M48" s="66"/>
      <c r="N48" s="66"/>
      <c r="O48" s="66"/>
      <c r="P48" s="66"/>
      <c r="Q48" s="66"/>
      <c r="R48" s="66"/>
      <c r="S48" s="66"/>
      <c r="T48" s="66"/>
      <c r="U48" s="66"/>
      <c r="V48" s="66"/>
      <c r="W48" s="66"/>
    </row>
    <row r="49" spans="1:23" s="51" customFormat="1" ht="25.5" customHeight="1">
      <c r="A49" s="62">
        <v>1</v>
      </c>
      <c r="B49" s="63" t="s">
        <v>105</v>
      </c>
      <c r="C49" s="19"/>
      <c r="D49" s="19"/>
      <c r="E49" s="19"/>
      <c r="F49" s="19"/>
      <c r="G49" s="4"/>
      <c r="H49" s="1"/>
      <c r="I49" s="3"/>
      <c r="J49" s="64">
        <f>IF(COUNTA(B49),IF(COUNTA(C49),0,IF(COUNTA(D49),Parámetros!$B$5,IF(COUNTA(E49),Parámetros!$B$4,IF(COUNTA(F49),Parámetros!$B$3)))),0)*((IF(COUNTA(H49),Parámetros!$B$7)+IF(COUNTA(I49),Parámetros!$B$8))+1)</f>
        <v>0</v>
      </c>
      <c r="K49" s="65"/>
      <c r="L49" s="66"/>
      <c r="M49" s="66"/>
      <c r="N49" s="66"/>
      <c r="O49" s="66"/>
      <c r="P49" s="66"/>
      <c r="Q49" s="66"/>
      <c r="R49" s="66"/>
      <c r="S49" s="66"/>
      <c r="T49" s="66"/>
      <c r="U49" s="66"/>
      <c r="V49" s="66"/>
      <c r="W49" s="66"/>
    </row>
    <row r="50" spans="1:23" s="51" customFormat="1" ht="25.5" customHeight="1">
      <c r="A50" s="62">
        <v>1</v>
      </c>
      <c r="B50" s="63" t="s">
        <v>106</v>
      </c>
      <c r="C50" s="19"/>
      <c r="D50" s="19"/>
      <c r="E50" s="19"/>
      <c r="F50" s="19"/>
      <c r="G50" s="4"/>
      <c r="H50" s="1"/>
      <c r="I50" s="3"/>
      <c r="J50" s="64">
        <f>IF(COUNTA(B50),IF(COUNTA(C50),0,IF(COUNTA(D50),Parámetros!$B$5,IF(COUNTA(E50),Parámetros!$B$4,IF(COUNTA(F50),Parámetros!$B$3)))),0)*((IF(COUNTA(H50),Parámetros!$B$7)+IF(COUNTA(I50),Parámetros!$B$8))+1)</f>
        <v>0</v>
      </c>
      <c r="K50" s="65"/>
      <c r="L50" s="66"/>
      <c r="M50" s="66"/>
      <c r="N50" s="66"/>
      <c r="O50" s="66"/>
      <c r="P50" s="66"/>
      <c r="Q50" s="66"/>
      <c r="R50" s="66"/>
      <c r="S50" s="66"/>
      <c r="T50" s="66"/>
      <c r="U50" s="66"/>
      <c r="V50" s="66"/>
      <c r="W50" s="66"/>
    </row>
    <row r="51" spans="1:23" s="51" customFormat="1" ht="12.75" customHeight="1">
      <c r="A51" s="62"/>
      <c r="B51" s="5"/>
      <c r="C51" s="19"/>
      <c r="D51" s="19"/>
      <c r="E51" s="19"/>
      <c r="F51" s="19"/>
      <c r="G51" s="4"/>
      <c r="H51" s="1"/>
      <c r="I51" s="3"/>
      <c r="J51" s="64">
        <f>IF(COUNTA(B51),IF(COUNTA(C51),0,IF(COUNTA(D51),Parámetros!$B$5,IF(COUNTA(E51),Parámetros!$B$4,IF(COUNTA(F51),Parámetros!$B$3)))),0)*((IF(COUNTA(H51),Parámetros!$B$7)+IF(COUNTA(I51),Parámetros!$B$8))+1)</f>
        <v>0</v>
      </c>
      <c r="K51" s="65"/>
      <c r="L51" s="66"/>
      <c r="M51" s="66"/>
      <c r="N51" s="66"/>
      <c r="O51" s="66"/>
      <c r="P51" s="66"/>
      <c r="Q51" s="66"/>
      <c r="R51" s="66"/>
      <c r="S51" s="66"/>
      <c r="T51" s="66"/>
      <c r="U51" s="66"/>
      <c r="V51" s="66"/>
      <c r="W51" s="66"/>
    </row>
    <row r="52" spans="1:23" s="51" customFormat="1" ht="13.5" customHeight="1">
      <c r="A52" s="62"/>
      <c r="B52" s="18"/>
      <c r="C52" s="7"/>
      <c r="D52" s="7"/>
      <c r="E52" s="7"/>
      <c r="F52" s="7"/>
      <c r="G52" s="8"/>
      <c r="H52" s="7"/>
      <c r="I52" s="9"/>
      <c r="J52" s="64">
        <f>IF(COUNTA(B52),IF(COUNTA(C52),0,IF(COUNTA(D52),Parámetros!$B$5,IF(COUNTA(E52),Parámetros!$B$4,IF(COUNTA(F52),Parámetros!$B$3)))),0)*((IF(COUNTA(H52),Parámetros!$B$7)+IF(COUNTA(I52),Parámetros!$B$8))+1)</f>
        <v>0</v>
      </c>
      <c r="K52" s="65"/>
      <c r="L52" s="66"/>
      <c r="M52" s="66"/>
      <c r="N52" s="66"/>
      <c r="O52" s="66"/>
      <c r="P52" s="66"/>
      <c r="Q52" s="66"/>
      <c r="R52" s="66"/>
      <c r="S52" s="66"/>
      <c r="T52" s="66"/>
      <c r="U52" s="66"/>
      <c r="V52" s="66"/>
      <c r="W52" s="66"/>
    </row>
    <row r="53" spans="1:23" s="51" customFormat="1" ht="12.75" customHeight="1" thickBot="1">
      <c r="A53" s="62"/>
      <c r="B53" s="123" t="str">
        <f>'1. Priorización'!A38</f>
        <v>D6. Relaciones con el entorno: Las TIC se utilizan para coordinar los esfuerzos conjuntos entre la IE y otros estamentos.</v>
      </c>
      <c r="C53" s="67" t="s">
        <v>15</v>
      </c>
      <c r="D53" s="67" t="s">
        <v>16</v>
      </c>
      <c r="E53" s="124" t="s">
        <v>41</v>
      </c>
      <c r="F53" s="124"/>
      <c r="G53" s="125" t="s">
        <v>42</v>
      </c>
      <c r="H53" s="125"/>
      <c r="I53" s="125"/>
      <c r="J53" s="125"/>
      <c r="K53" s="65"/>
      <c r="L53" s="66"/>
      <c r="M53" s="66"/>
      <c r="N53" s="66"/>
      <c r="O53" s="66"/>
      <c r="P53" s="66"/>
      <c r="Q53" s="66"/>
      <c r="R53" s="66"/>
      <c r="S53" s="66"/>
      <c r="T53" s="66"/>
      <c r="U53" s="66"/>
      <c r="V53" s="66"/>
      <c r="W53" s="66"/>
    </row>
    <row r="54" spans="1:23" s="51" customFormat="1" ht="21" customHeight="1">
      <c r="A54" s="62"/>
      <c r="B54" s="123"/>
      <c r="C54" s="59">
        <f>'1. Priorización'!B38</f>
        <v>0</v>
      </c>
      <c r="D54" s="60" t="e">
        <f>'1. Priorización'!C38</f>
        <v>#DIV/0!</v>
      </c>
      <c r="E54" s="126">
        <f>IF(SUM(J57:J62)/COUNTA(B57:B62)&gt;5,5,SUM(J57:J62)/COUNTA(B57:B62))</f>
        <v>0</v>
      </c>
      <c r="F54" s="126"/>
      <c r="G54" s="127" t="str">
        <f>IF(E54&gt;5,"Error",IF(E54&gt;=Parámetros!$C$3,"Innovación",IF(E54&gt;=Parámetros!$C$4,"Integración",IF(E54&gt;=Parámetros!$C$5,"Exploración",IF(E54&gt;=0,"Sin desarrollar",IF(E54&lt;0,"Error"))))))</f>
        <v>Sin desarrollar</v>
      </c>
      <c r="H54" s="127"/>
      <c r="I54" s="127"/>
      <c r="J54" s="127"/>
      <c r="K54" s="65"/>
      <c r="L54" s="66"/>
      <c r="M54" s="66"/>
      <c r="N54" s="66"/>
      <c r="O54" s="66"/>
      <c r="P54" s="66"/>
      <c r="Q54" s="66"/>
      <c r="R54" s="66"/>
      <c r="S54" s="66"/>
      <c r="T54" s="66"/>
      <c r="U54" s="66"/>
      <c r="V54" s="66"/>
      <c r="W54" s="66"/>
    </row>
    <row r="55" spans="1:11" s="51" customFormat="1" ht="12.75" customHeight="1">
      <c r="A55" s="53"/>
      <c r="B55" s="129" t="s">
        <v>43</v>
      </c>
      <c r="C55" s="133" t="s">
        <v>44</v>
      </c>
      <c r="D55" s="133"/>
      <c r="E55" s="133"/>
      <c r="F55" s="133"/>
      <c r="G55" s="131" t="s">
        <v>45</v>
      </c>
      <c r="H55" s="131" t="s">
        <v>46</v>
      </c>
      <c r="I55" s="128" t="s">
        <v>47</v>
      </c>
      <c r="J55" s="128" t="s">
        <v>48</v>
      </c>
      <c r="K55" s="54"/>
    </row>
    <row r="56" spans="1:11" s="51" customFormat="1" ht="23.25" customHeight="1">
      <c r="A56" s="53"/>
      <c r="B56" s="129"/>
      <c r="C56" s="61" t="s">
        <v>81</v>
      </c>
      <c r="D56" s="61" t="s">
        <v>50</v>
      </c>
      <c r="E56" s="61" t="s">
        <v>51</v>
      </c>
      <c r="F56" s="61" t="s">
        <v>52</v>
      </c>
      <c r="G56" s="131"/>
      <c r="H56" s="131"/>
      <c r="I56" s="128"/>
      <c r="J56" s="128"/>
      <c r="K56" s="54"/>
    </row>
    <row r="57" spans="1:23" s="51" customFormat="1" ht="25.5" customHeight="1">
      <c r="A57" s="62">
        <v>1</v>
      </c>
      <c r="B57" s="63" t="s">
        <v>107</v>
      </c>
      <c r="C57" s="19"/>
      <c r="D57" s="19"/>
      <c r="E57" s="19"/>
      <c r="F57" s="19"/>
      <c r="G57" s="4"/>
      <c r="H57" s="1"/>
      <c r="I57" s="3"/>
      <c r="J57" s="64">
        <f>IF(COUNTA(B57),IF(COUNTA(C57),0,IF(COUNTA(D57),Parámetros!$B$5,IF(COUNTA(E57),Parámetros!$B$4,IF(COUNTA(F57),Parámetros!$B$3)))),0)*((IF(COUNTA(H57),Parámetros!$B$7)+IF(COUNTA(I57),Parámetros!$B$8))+1)</f>
        <v>0</v>
      </c>
      <c r="K57" s="65"/>
      <c r="L57" s="66"/>
      <c r="M57" s="66"/>
      <c r="N57" s="66"/>
      <c r="O57" s="66"/>
      <c r="P57" s="66"/>
      <c r="Q57" s="66"/>
      <c r="R57" s="66"/>
      <c r="S57" s="66"/>
      <c r="T57" s="66"/>
      <c r="U57" s="66"/>
      <c r="V57" s="66"/>
      <c r="W57" s="66"/>
    </row>
    <row r="58" spans="1:23" s="51" customFormat="1" ht="25.5" customHeight="1">
      <c r="A58" s="62">
        <v>1</v>
      </c>
      <c r="B58" s="63" t="s">
        <v>108</v>
      </c>
      <c r="C58" s="19"/>
      <c r="D58" s="19"/>
      <c r="E58" s="19"/>
      <c r="F58" s="19"/>
      <c r="G58" s="4"/>
      <c r="H58" s="1"/>
      <c r="I58" s="3"/>
      <c r="J58" s="64">
        <f>IF(COUNTA(B58),IF(COUNTA(C58),0,IF(COUNTA(D58),Parámetros!$B$5,IF(COUNTA(E58),Parámetros!$B$4,IF(COUNTA(F58),Parámetros!$B$3)))),0)*((IF(COUNTA(H58),Parámetros!$B$7)+IF(COUNTA(I58),Parámetros!$B$8))+1)</f>
        <v>0</v>
      </c>
      <c r="K58" s="65"/>
      <c r="L58" s="66"/>
      <c r="M58" s="66"/>
      <c r="N58" s="66"/>
      <c r="O58" s="66"/>
      <c r="P58" s="66"/>
      <c r="Q58" s="66"/>
      <c r="R58" s="66"/>
      <c r="S58" s="66"/>
      <c r="T58" s="66"/>
      <c r="U58" s="66"/>
      <c r="V58" s="66"/>
      <c r="W58" s="66"/>
    </row>
    <row r="59" spans="1:23" s="51" customFormat="1" ht="38.25" customHeight="1">
      <c r="A59" s="62">
        <v>1</v>
      </c>
      <c r="B59" s="63" t="s">
        <v>109</v>
      </c>
      <c r="C59" s="19"/>
      <c r="D59" s="19"/>
      <c r="E59" s="19"/>
      <c r="F59" s="19"/>
      <c r="G59" s="4"/>
      <c r="H59" s="1"/>
      <c r="I59" s="3"/>
      <c r="J59" s="64">
        <f>IF(COUNTA(B59),IF(COUNTA(C59),0,IF(COUNTA(D59),Parámetros!$B$5,IF(COUNTA(E59),Parámetros!$B$4,IF(COUNTA(F59),Parámetros!$B$3)))),0)*((IF(COUNTA(H59),Parámetros!$B$7)+IF(COUNTA(I59),Parámetros!$B$8))+1)</f>
        <v>0</v>
      </c>
      <c r="K59" s="65"/>
      <c r="L59" s="66"/>
      <c r="M59" s="66"/>
      <c r="N59" s="66"/>
      <c r="O59" s="66"/>
      <c r="P59" s="66"/>
      <c r="Q59" s="66"/>
      <c r="R59" s="66"/>
      <c r="S59" s="66"/>
      <c r="T59" s="66"/>
      <c r="U59" s="66"/>
      <c r="V59" s="66"/>
      <c r="W59" s="66"/>
    </row>
    <row r="60" spans="1:23" s="51" customFormat="1" ht="12.75" customHeight="1">
      <c r="A60" s="62"/>
      <c r="B60" s="5"/>
      <c r="C60" s="19"/>
      <c r="D60" s="19"/>
      <c r="E60" s="19"/>
      <c r="F60" s="19"/>
      <c r="G60" s="4"/>
      <c r="H60" s="1"/>
      <c r="I60" s="3"/>
      <c r="J60" s="64">
        <f>IF(COUNTA(B60),IF(COUNTA(C60),0,IF(COUNTA(D60),Parámetros!$B$5,IF(COUNTA(E60),Parámetros!$B$4,IF(COUNTA(F60),Parámetros!$B$3)))),0)*((IF(COUNTA(H60),Parámetros!$B$7)+IF(COUNTA(I60),Parámetros!$B$8))+1)</f>
        <v>0</v>
      </c>
      <c r="K60" s="65"/>
      <c r="L60" s="66"/>
      <c r="M60" s="66"/>
      <c r="N60" s="66"/>
      <c r="O60" s="66"/>
      <c r="P60" s="66"/>
      <c r="Q60" s="66"/>
      <c r="R60" s="66"/>
      <c r="S60" s="66"/>
      <c r="T60" s="66"/>
      <c r="U60" s="66"/>
      <c r="V60" s="66"/>
      <c r="W60" s="66"/>
    </row>
    <row r="61" spans="1:25" s="51" customFormat="1" ht="13.5" customHeight="1">
      <c r="A61" s="53"/>
      <c r="B61" s="15"/>
      <c r="C61" s="7"/>
      <c r="D61" s="7"/>
      <c r="E61" s="7"/>
      <c r="F61" s="7"/>
      <c r="G61" s="8"/>
      <c r="H61" s="7"/>
      <c r="I61" s="9"/>
      <c r="J61" s="64">
        <f>IF(COUNTA(B61),IF(COUNTA(C61),0,IF(COUNTA(D61),Parámetros!$B$5,IF(COUNTA(E61),Parámetros!$B$4,IF(COUNTA(F61),Parámetros!$B$3)))),0)*((IF(COUNTA(H61),Parámetros!$B$7)+IF(COUNTA(I61),Parámetros!$B$8))+1)</f>
        <v>0</v>
      </c>
      <c r="K61" s="54"/>
      <c r="L61" s="70"/>
      <c r="M61" s="70"/>
      <c r="N61" s="70"/>
      <c r="O61" s="70"/>
      <c r="P61" s="70"/>
      <c r="Q61" s="70"/>
      <c r="R61" s="70"/>
      <c r="S61" s="70"/>
      <c r="T61" s="70"/>
      <c r="U61" s="70"/>
      <c r="V61" s="70"/>
      <c r="W61" s="70"/>
      <c r="X61" s="70"/>
      <c r="Y61" s="70"/>
    </row>
    <row r="62" spans="1:25" s="51" customFormat="1" ht="12.75" customHeight="1">
      <c r="A62" s="71"/>
      <c r="B62" s="72"/>
      <c r="C62" s="72"/>
      <c r="D62" s="72"/>
      <c r="E62" s="72"/>
      <c r="F62" s="72"/>
      <c r="G62" s="54"/>
      <c r="H62" s="54"/>
      <c r="I62" s="54"/>
      <c r="J62" s="54"/>
      <c r="K62" s="73"/>
      <c r="L62" s="70"/>
      <c r="M62" s="70"/>
      <c r="N62" s="70"/>
      <c r="O62" s="70"/>
      <c r="P62" s="70"/>
      <c r="Q62" s="70"/>
      <c r="R62" s="70"/>
      <c r="S62" s="70"/>
      <c r="T62" s="70"/>
      <c r="U62" s="70"/>
      <c r="V62" s="70"/>
      <c r="W62" s="70"/>
      <c r="X62" s="70"/>
      <c r="Y62" s="70"/>
    </row>
  </sheetData>
  <sheetProtection password="D00B" sheet="1"/>
  <mergeCells count="69">
    <mergeCell ref="I55:I56"/>
    <mergeCell ref="B45:B46"/>
    <mergeCell ref="C45:F45"/>
    <mergeCell ref="G45:G46"/>
    <mergeCell ref="H45:H46"/>
    <mergeCell ref="I45:I46"/>
    <mergeCell ref="B53:B54"/>
    <mergeCell ref="E53:F53"/>
    <mergeCell ref="G53:J53"/>
    <mergeCell ref="E54:F54"/>
    <mergeCell ref="J55:J56"/>
    <mergeCell ref="B55:B56"/>
    <mergeCell ref="C55:F55"/>
    <mergeCell ref="G55:G56"/>
    <mergeCell ref="H55:H56"/>
    <mergeCell ref="C36:F36"/>
    <mergeCell ref="G36:G37"/>
    <mergeCell ref="H36:H37"/>
    <mergeCell ref="I36:I37"/>
    <mergeCell ref="J45:J46"/>
    <mergeCell ref="G54:J54"/>
    <mergeCell ref="H26:H27"/>
    <mergeCell ref="I26:I27"/>
    <mergeCell ref="G34:J34"/>
    <mergeCell ref="J36:J37"/>
    <mergeCell ref="B43:B44"/>
    <mergeCell ref="E43:F43"/>
    <mergeCell ref="G43:J43"/>
    <mergeCell ref="E44:F44"/>
    <mergeCell ref="G44:J44"/>
    <mergeCell ref="B36:B37"/>
    <mergeCell ref="H16:H17"/>
    <mergeCell ref="I16:I17"/>
    <mergeCell ref="J26:J27"/>
    <mergeCell ref="B34:B35"/>
    <mergeCell ref="E34:F34"/>
    <mergeCell ref="E35:F35"/>
    <mergeCell ref="G35:J35"/>
    <mergeCell ref="B26:B27"/>
    <mergeCell ref="C26:F26"/>
    <mergeCell ref="G26:G27"/>
    <mergeCell ref="I7:I8"/>
    <mergeCell ref="J16:J17"/>
    <mergeCell ref="B24:B25"/>
    <mergeCell ref="E24:F24"/>
    <mergeCell ref="G24:J24"/>
    <mergeCell ref="E25:F25"/>
    <mergeCell ref="G25:J25"/>
    <mergeCell ref="B16:B17"/>
    <mergeCell ref="C16:F16"/>
    <mergeCell ref="G16:G17"/>
    <mergeCell ref="J7:J8"/>
    <mergeCell ref="B14:B15"/>
    <mergeCell ref="E14:F14"/>
    <mergeCell ref="G14:J14"/>
    <mergeCell ref="E15:F15"/>
    <mergeCell ref="G15:J15"/>
    <mergeCell ref="B7:B8"/>
    <mergeCell ref="C7:F7"/>
    <mergeCell ref="G7:G8"/>
    <mergeCell ref="H7:H8"/>
    <mergeCell ref="A1:K1"/>
    <mergeCell ref="A2:K2"/>
    <mergeCell ref="B4:J4"/>
    <mergeCell ref="B5:B6"/>
    <mergeCell ref="E5:F5"/>
    <mergeCell ref="G5:J5"/>
    <mergeCell ref="E6:F6"/>
    <mergeCell ref="G6:J6"/>
  </mergeCells>
  <printOptions/>
  <pageMargins left="0.3937007874015748" right="0.3937007874015748" top="0.3937007874015748" bottom="0.3937007874015748" header="0.5118110236220472" footer="0.5118110236220472"/>
  <pageSetup horizontalDpi="600" verticalDpi="600" orientation="landscape" scale="55" r:id="rId1"/>
</worksheet>
</file>

<file path=xl/worksheets/sheet7.xml><?xml version="1.0" encoding="utf-8"?>
<worksheet xmlns="http://schemas.openxmlformats.org/spreadsheetml/2006/main" xmlns:r="http://schemas.openxmlformats.org/officeDocument/2006/relationships">
  <dimension ref="A1:N30"/>
  <sheetViews>
    <sheetView zoomScale="90" zoomScaleNormal="90" zoomScalePageLayoutView="0" workbookViewId="0" topLeftCell="A1">
      <selection activeCell="A1" sqref="A1:G1"/>
    </sheetView>
  </sheetViews>
  <sheetFormatPr defaultColWidth="11.00390625" defaultRowHeight="12.75"/>
  <cols>
    <col min="1" max="1" width="13.140625" style="25" customWidth="1"/>
    <col min="2" max="2" width="51.421875" style="34" customWidth="1"/>
    <col min="3" max="3" width="11.421875" style="44" customWidth="1"/>
    <col min="4" max="4" width="8.28125" style="44" customWidth="1"/>
    <col min="5" max="5" width="12.140625" style="44" customWidth="1"/>
    <col min="6" max="6" width="12.7109375" style="44" customWidth="1"/>
    <col min="7" max="7" width="14.8515625" style="46" customWidth="1"/>
    <col min="8" max="8" width="2.421875" style="34" customWidth="1"/>
    <col min="9" max="14" width="15.00390625" style="34" customWidth="1"/>
    <col min="15" max="16384" width="11.00390625" style="34" customWidth="1"/>
  </cols>
  <sheetData>
    <row r="1" spans="1:14" ht="21.75" customHeight="1">
      <c r="A1" s="119" t="s">
        <v>0</v>
      </c>
      <c r="B1" s="119"/>
      <c r="C1" s="119"/>
      <c r="D1" s="119"/>
      <c r="E1" s="119"/>
      <c r="F1" s="119"/>
      <c r="G1" s="119"/>
      <c r="H1" s="32"/>
      <c r="I1" s="25"/>
      <c r="J1" s="33"/>
      <c r="K1" s="33"/>
      <c r="L1" s="33"/>
      <c r="M1" s="33"/>
      <c r="N1" s="33"/>
    </row>
    <row r="2" spans="1:14" ht="21.75" customHeight="1">
      <c r="A2" s="145" t="s">
        <v>110</v>
      </c>
      <c r="B2" s="145"/>
      <c r="C2" s="145"/>
      <c r="D2" s="145"/>
      <c r="E2" s="145"/>
      <c r="F2" s="145"/>
      <c r="G2" s="145"/>
      <c r="H2" s="35"/>
      <c r="I2" s="25"/>
      <c r="J2" s="36"/>
      <c r="K2" s="36"/>
      <c r="L2" s="36"/>
      <c r="M2" s="36"/>
      <c r="N2" s="36"/>
    </row>
    <row r="3" spans="1:7" ht="21.75" customHeight="1">
      <c r="A3" s="146" t="str">
        <f>'1. Priorización'!A3</f>
        <v>I.E.:</v>
      </c>
      <c r="B3" s="146"/>
      <c r="C3" s="146"/>
      <c r="D3" s="146"/>
      <c r="E3" s="146"/>
      <c r="F3" s="146"/>
      <c r="G3" s="146"/>
    </row>
    <row r="4" spans="1:7" ht="21.75" customHeight="1">
      <c r="A4" s="146" t="str">
        <f>'1. Priorización'!A4</f>
        <v>DANE:</v>
      </c>
      <c r="B4" s="146"/>
      <c r="C4" s="146"/>
      <c r="D4" s="146"/>
      <c r="E4" s="146"/>
      <c r="F4" s="146"/>
      <c r="G4" s="146"/>
    </row>
    <row r="5" spans="1:7" ht="21.75" customHeight="1">
      <c r="A5" s="146" t="str">
        <f>'1. Priorización'!A5</f>
        <v>Rector:</v>
      </c>
      <c r="B5" s="146"/>
      <c r="C5" s="146"/>
      <c r="D5" s="146"/>
      <c r="E5" s="146"/>
      <c r="F5" s="146"/>
      <c r="G5" s="146"/>
    </row>
    <row r="6" spans="1:7" ht="21.75" customHeight="1">
      <c r="A6" s="146" t="str">
        <f>'1. Priorización'!A6</f>
        <v>Secretaria de Educación:</v>
      </c>
      <c r="B6" s="146"/>
      <c r="C6" s="146"/>
      <c r="D6" s="146"/>
      <c r="E6" s="146"/>
      <c r="F6" s="146"/>
      <c r="G6" s="146"/>
    </row>
    <row r="7" spans="1:7" ht="21.75" customHeight="1">
      <c r="A7" s="146" t="str">
        <f>'1. Priorización'!A7</f>
        <v>Fecha diligenciamiento:</v>
      </c>
      <c r="B7" s="146"/>
      <c r="C7" s="146"/>
      <c r="D7" s="146"/>
      <c r="E7" s="146"/>
      <c r="F7" s="146"/>
      <c r="G7" s="146"/>
    </row>
    <row r="8" spans="2:7" ht="13.5" customHeight="1">
      <c r="B8" s="25"/>
      <c r="C8" s="25"/>
      <c r="D8" s="25"/>
      <c r="E8" s="25"/>
      <c r="F8" s="25"/>
      <c r="G8" s="25"/>
    </row>
    <row r="9" spans="1:7" ht="16.5" customHeight="1">
      <c r="A9" s="37" t="s">
        <v>111</v>
      </c>
      <c r="B9" s="37" t="s">
        <v>14</v>
      </c>
      <c r="C9" s="38" t="s">
        <v>15</v>
      </c>
      <c r="D9" s="38" t="s">
        <v>16</v>
      </c>
      <c r="E9" s="38" t="s">
        <v>41</v>
      </c>
      <c r="F9" s="38" t="s">
        <v>112</v>
      </c>
      <c r="G9" s="39" t="s">
        <v>42</v>
      </c>
    </row>
    <row r="10" spans="1:7" ht="16.5" customHeight="1">
      <c r="A10" s="147" t="s">
        <v>113</v>
      </c>
      <c r="B10" s="40" t="s">
        <v>114</v>
      </c>
      <c r="C10" s="41">
        <f>'2. Gestión Académica'!C6</f>
        <v>0</v>
      </c>
      <c r="D10" s="42" t="e">
        <f>'2. Gestión Académica'!D6</f>
        <v>#DIV/0!</v>
      </c>
      <c r="E10" s="43">
        <f>'2. Gestión Académica'!E6</f>
        <v>0</v>
      </c>
      <c r="F10" s="43" t="e">
        <f aca="true" t="shared" si="0" ref="F10:F28">D10*E10</f>
        <v>#DIV/0!</v>
      </c>
      <c r="G10" s="29" t="str">
        <f>'2. Gestión Académica'!G6</f>
        <v>Sin desarrollar</v>
      </c>
    </row>
    <row r="11" spans="1:7" ht="16.5" customHeight="1">
      <c r="A11" s="147"/>
      <c r="B11" s="40" t="s">
        <v>115</v>
      </c>
      <c r="C11" s="41">
        <f>'2. Gestión Académica'!C15</f>
        <v>0</v>
      </c>
      <c r="D11" s="42" t="e">
        <f>'2. Gestión Académica'!D15</f>
        <v>#DIV/0!</v>
      </c>
      <c r="E11" s="43">
        <f>'2. Gestión Académica'!E15</f>
        <v>0</v>
      </c>
      <c r="F11" s="43" t="e">
        <f t="shared" si="0"/>
        <v>#DIV/0!</v>
      </c>
      <c r="G11" s="29" t="str">
        <f>'2. Gestión Académica'!G15</f>
        <v>Sin desarrollar</v>
      </c>
    </row>
    <row r="12" spans="1:7" ht="16.5" customHeight="1">
      <c r="A12" s="147"/>
      <c r="B12" s="40" t="s">
        <v>116</v>
      </c>
      <c r="C12" s="41">
        <f>'2. Gestión Académica'!C24</f>
        <v>0</v>
      </c>
      <c r="D12" s="42" t="e">
        <f>'2. Gestión Académica'!D24</f>
        <v>#DIV/0!</v>
      </c>
      <c r="E12" s="43">
        <f>'2. Gestión Académica'!E24</f>
        <v>0</v>
      </c>
      <c r="F12" s="43" t="e">
        <f t="shared" si="0"/>
        <v>#DIV/0!</v>
      </c>
      <c r="G12" s="29" t="str">
        <f>'2. Gestión Académica'!G24</f>
        <v>Sin desarrollar</v>
      </c>
    </row>
    <row r="13" spans="1:7" ht="16.5" customHeight="1">
      <c r="A13" s="147"/>
      <c r="B13" s="40" t="s">
        <v>117</v>
      </c>
      <c r="C13" s="41">
        <f>'2. Gestión Académica'!C33</f>
        <v>0</v>
      </c>
      <c r="D13" s="42" t="e">
        <f>'2. Gestión Académica'!D33</f>
        <v>#DIV/0!</v>
      </c>
      <c r="E13" s="43">
        <f>'2. Gestión Académica'!E33</f>
        <v>0</v>
      </c>
      <c r="F13" s="43" t="e">
        <f t="shared" si="0"/>
        <v>#DIV/0!</v>
      </c>
      <c r="G13" s="29" t="str">
        <f>'2. Gestión Académica'!G33</f>
        <v>Sin desarrollar</v>
      </c>
    </row>
    <row r="14" spans="1:7" ht="16.5" customHeight="1">
      <c r="A14" s="147" t="s">
        <v>118</v>
      </c>
      <c r="B14" s="40" t="s">
        <v>119</v>
      </c>
      <c r="C14" s="41">
        <f>'3. Gestión Comunidad'!C6</f>
        <v>0</v>
      </c>
      <c r="D14" s="42" t="e">
        <f>'3. Gestión Comunidad'!D6</f>
        <v>#DIV/0!</v>
      </c>
      <c r="E14" s="43">
        <f>'3. Gestión Comunidad'!E6</f>
        <v>0</v>
      </c>
      <c r="F14" s="43" t="e">
        <f t="shared" si="0"/>
        <v>#DIV/0!</v>
      </c>
      <c r="G14" s="29" t="str">
        <f>'3. Gestión Comunidad'!G6</f>
        <v>Sin desarrollar</v>
      </c>
    </row>
    <row r="15" spans="1:7" ht="16.5" customHeight="1">
      <c r="A15" s="147"/>
      <c r="B15" s="40" t="s">
        <v>120</v>
      </c>
      <c r="C15" s="41">
        <f>'3. Gestión Comunidad'!C14</f>
        <v>0</v>
      </c>
      <c r="D15" s="42" t="e">
        <f>'3. Gestión Comunidad'!D14</f>
        <v>#DIV/0!</v>
      </c>
      <c r="E15" s="43">
        <f>'3. Gestión Comunidad'!E14</f>
        <v>0</v>
      </c>
      <c r="F15" s="43" t="e">
        <f t="shared" si="0"/>
        <v>#DIV/0!</v>
      </c>
      <c r="G15" s="29" t="str">
        <f>'3. Gestión Comunidad'!G14</f>
        <v>Sin desarrollar</v>
      </c>
    </row>
    <row r="16" spans="1:7" ht="16.5" customHeight="1">
      <c r="A16" s="147"/>
      <c r="B16" s="40" t="s">
        <v>121</v>
      </c>
      <c r="C16" s="41">
        <f>'3. Gestión Comunidad'!C22</f>
        <v>0</v>
      </c>
      <c r="D16" s="42" t="e">
        <f>'3. Gestión Comunidad'!D22</f>
        <v>#DIV/0!</v>
      </c>
      <c r="E16" s="43">
        <f>'3. Gestión Comunidad'!E22</f>
        <v>0</v>
      </c>
      <c r="F16" s="43" t="e">
        <f t="shared" si="0"/>
        <v>#DIV/0!</v>
      </c>
      <c r="G16" s="29" t="str">
        <f>'3. Gestión Comunidad'!G22</f>
        <v>Sin desarrollar</v>
      </c>
    </row>
    <row r="17" spans="1:7" ht="16.5" customHeight="1">
      <c r="A17" s="147"/>
      <c r="B17" s="40" t="s">
        <v>122</v>
      </c>
      <c r="C17" s="41">
        <f>'3. Gestión Comunidad'!C30</f>
        <v>0</v>
      </c>
      <c r="D17" s="42" t="e">
        <f>'3. Gestión Comunidad'!D30</f>
        <v>#DIV/0!</v>
      </c>
      <c r="E17" s="43">
        <f>'3. Gestión Comunidad'!E30</f>
        <v>0</v>
      </c>
      <c r="F17" s="43" t="e">
        <f t="shared" si="0"/>
        <v>#DIV/0!</v>
      </c>
      <c r="G17" s="29" t="str">
        <f>'3. Gestión Comunidad'!G30</f>
        <v>Sin desarrollar</v>
      </c>
    </row>
    <row r="18" spans="1:7" ht="16.5" customHeight="1">
      <c r="A18" s="147" t="s">
        <v>123</v>
      </c>
      <c r="B18" s="40" t="s">
        <v>124</v>
      </c>
      <c r="C18" s="41" t="str">
        <f>'4. Gestión Admin y Finan'!C6</f>
        <v>,</v>
      </c>
      <c r="D18" s="42" t="e">
        <f>'4. Gestión Admin y Finan'!D6</f>
        <v>#VALUE!</v>
      </c>
      <c r="E18" s="43">
        <f>'4. Gestión Admin y Finan'!E6</f>
        <v>0</v>
      </c>
      <c r="F18" s="43" t="e">
        <f t="shared" si="0"/>
        <v>#VALUE!</v>
      </c>
      <c r="G18" s="29" t="str">
        <f>'4. Gestión Admin y Finan'!G6</f>
        <v>Sin desarrollar</v>
      </c>
    </row>
    <row r="19" spans="1:7" ht="16.5" customHeight="1">
      <c r="A19" s="147"/>
      <c r="B19" s="40" t="s">
        <v>125</v>
      </c>
      <c r="C19" s="41">
        <f>'4. Gestión Admin y Finan'!C14</f>
        <v>0</v>
      </c>
      <c r="D19" s="42" t="e">
        <f>'4. Gestión Admin y Finan'!D14</f>
        <v>#DIV/0!</v>
      </c>
      <c r="E19" s="43">
        <f>'4. Gestión Admin y Finan'!E14</f>
        <v>0</v>
      </c>
      <c r="F19" s="43" t="e">
        <f t="shared" si="0"/>
        <v>#DIV/0!</v>
      </c>
      <c r="G19" s="29" t="str">
        <f>'4. Gestión Admin y Finan'!G14</f>
        <v>Sin desarrollar</v>
      </c>
    </row>
    <row r="20" spans="1:7" ht="16.5" customHeight="1">
      <c r="A20" s="147"/>
      <c r="B20" s="40" t="s">
        <v>126</v>
      </c>
      <c r="C20" s="41">
        <f>'4. Gestión Admin y Finan'!C23</f>
        <v>0</v>
      </c>
      <c r="D20" s="42" t="e">
        <f>'4. Gestión Admin y Finan'!D23</f>
        <v>#DIV/0!</v>
      </c>
      <c r="E20" s="43">
        <f>'4. Gestión Admin y Finan'!E23</f>
        <v>0</v>
      </c>
      <c r="F20" s="43" t="e">
        <f t="shared" si="0"/>
        <v>#DIV/0!</v>
      </c>
      <c r="G20" s="29" t="str">
        <f>'4. Gestión Admin y Finan'!G23</f>
        <v>Sin desarrollar</v>
      </c>
    </row>
    <row r="21" spans="1:7" ht="16.5" customHeight="1">
      <c r="A21" s="147"/>
      <c r="B21" s="40" t="s">
        <v>127</v>
      </c>
      <c r="C21" s="41">
        <f>'4. Gestión Admin y Finan'!C31</f>
        <v>0</v>
      </c>
      <c r="D21" s="42" t="e">
        <f>'4. Gestión Admin y Finan'!D31</f>
        <v>#DIV/0!</v>
      </c>
      <c r="E21" s="43">
        <f>'4. Gestión Admin y Finan'!E31</f>
        <v>0</v>
      </c>
      <c r="F21" s="43" t="e">
        <f t="shared" si="0"/>
        <v>#DIV/0!</v>
      </c>
      <c r="G21" s="29" t="str">
        <f>'4. Gestión Admin y Finan'!G31</f>
        <v>Sin desarrollar</v>
      </c>
    </row>
    <row r="22" spans="1:7" ht="16.5" customHeight="1">
      <c r="A22" s="147"/>
      <c r="B22" s="40" t="s">
        <v>128</v>
      </c>
      <c r="C22" s="41">
        <f>'4. Gestión Admin y Finan'!C41</f>
        <v>0</v>
      </c>
      <c r="D22" s="42" t="e">
        <f>'4. Gestión Admin y Finan'!D41</f>
        <v>#DIV/0!</v>
      </c>
      <c r="E22" s="43">
        <f>'4. Gestión Admin y Finan'!E41</f>
        <v>0</v>
      </c>
      <c r="F22" s="43" t="e">
        <f t="shared" si="0"/>
        <v>#DIV/0!</v>
      </c>
      <c r="G22" s="29" t="str">
        <f>'4. Gestión Admin y Finan'!G41</f>
        <v>Sin desarrollar</v>
      </c>
    </row>
    <row r="23" spans="1:7" ht="16.5" customHeight="1">
      <c r="A23" s="147" t="s">
        <v>129</v>
      </c>
      <c r="B23" s="40" t="s">
        <v>130</v>
      </c>
      <c r="C23" s="41">
        <f>'5. Gestión Directiva'!C6</f>
        <v>0</v>
      </c>
      <c r="D23" s="42" t="e">
        <f>'5. Gestión Directiva'!D6</f>
        <v>#DIV/0!</v>
      </c>
      <c r="E23" s="43">
        <f>'5. Gestión Directiva'!E6</f>
        <v>0</v>
      </c>
      <c r="F23" s="43" t="e">
        <f t="shared" si="0"/>
        <v>#DIV/0!</v>
      </c>
      <c r="G23" s="29" t="str">
        <f>'5. Gestión Directiva'!G6</f>
        <v>Sin desarrollar</v>
      </c>
    </row>
    <row r="24" spans="1:7" ht="16.5" customHeight="1">
      <c r="A24" s="147"/>
      <c r="B24" s="40" t="s">
        <v>131</v>
      </c>
      <c r="C24" s="41">
        <f>'5. Gestión Directiva'!C15</f>
        <v>0</v>
      </c>
      <c r="D24" s="42" t="e">
        <f>'5. Gestión Directiva'!D15</f>
        <v>#DIV/0!</v>
      </c>
      <c r="E24" s="43">
        <f>'5. Gestión Directiva'!E15</f>
        <v>0</v>
      </c>
      <c r="F24" s="43" t="e">
        <f t="shared" si="0"/>
        <v>#DIV/0!</v>
      </c>
      <c r="G24" s="29" t="str">
        <f>'5. Gestión Directiva'!G15</f>
        <v>Sin desarrollar</v>
      </c>
    </row>
    <row r="25" spans="1:7" ht="16.5" customHeight="1">
      <c r="A25" s="147"/>
      <c r="B25" s="40" t="s">
        <v>132</v>
      </c>
      <c r="C25" s="41">
        <f>'5. Gestión Directiva'!C25</f>
        <v>0</v>
      </c>
      <c r="D25" s="42" t="e">
        <f>'5. Gestión Directiva'!D25</f>
        <v>#DIV/0!</v>
      </c>
      <c r="E25" s="43">
        <f>'5. Gestión Directiva'!E25</f>
        <v>0</v>
      </c>
      <c r="F25" s="43" t="e">
        <f t="shared" si="0"/>
        <v>#DIV/0!</v>
      </c>
      <c r="G25" s="29" t="str">
        <f>'5. Gestión Directiva'!G25</f>
        <v>Sin desarrollar</v>
      </c>
    </row>
    <row r="26" spans="1:7" ht="16.5" customHeight="1">
      <c r="A26" s="147"/>
      <c r="B26" s="40" t="s">
        <v>133</v>
      </c>
      <c r="C26" s="41">
        <f>'5. Gestión Directiva'!C35</f>
        <v>0</v>
      </c>
      <c r="D26" s="42" t="e">
        <f>'5. Gestión Directiva'!D35</f>
        <v>#DIV/0!</v>
      </c>
      <c r="E26" s="43">
        <f>'5. Gestión Directiva'!E35</f>
        <v>0</v>
      </c>
      <c r="F26" s="43" t="e">
        <f t="shared" si="0"/>
        <v>#DIV/0!</v>
      </c>
      <c r="G26" s="29" t="str">
        <f>'5. Gestión Directiva'!G35</f>
        <v>Sin desarrollar</v>
      </c>
    </row>
    <row r="27" spans="1:7" ht="16.5" customHeight="1">
      <c r="A27" s="147"/>
      <c r="B27" s="40" t="s">
        <v>134</v>
      </c>
      <c r="C27" s="41">
        <f>'5. Gestión Directiva'!C44</f>
        <v>0</v>
      </c>
      <c r="D27" s="42" t="e">
        <f>'5. Gestión Directiva'!D44</f>
        <v>#DIV/0!</v>
      </c>
      <c r="E27" s="43">
        <f>'5. Gestión Directiva'!E44</f>
        <v>0</v>
      </c>
      <c r="F27" s="43" t="e">
        <f t="shared" si="0"/>
        <v>#DIV/0!</v>
      </c>
      <c r="G27" s="29" t="str">
        <f>'5. Gestión Directiva'!G44</f>
        <v>Sin desarrollar</v>
      </c>
    </row>
    <row r="28" spans="1:7" ht="16.5" customHeight="1">
      <c r="A28" s="147"/>
      <c r="B28" s="40" t="s">
        <v>135</v>
      </c>
      <c r="C28" s="41">
        <f>'5. Gestión Directiva'!C54</f>
        <v>0</v>
      </c>
      <c r="D28" s="42" t="e">
        <f>'5. Gestión Directiva'!D54</f>
        <v>#DIV/0!</v>
      </c>
      <c r="E28" s="43">
        <f>'5. Gestión Directiva'!E54</f>
        <v>0</v>
      </c>
      <c r="F28" s="43" t="e">
        <f t="shared" si="0"/>
        <v>#DIV/0!</v>
      </c>
      <c r="G28" s="29" t="str">
        <f>'5. Gestión Directiva'!G54</f>
        <v>Sin desarrollar</v>
      </c>
    </row>
    <row r="29" ht="13.5" customHeight="1">
      <c r="D29" s="45"/>
    </row>
    <row r="30" spans="3:7" ht="16.5" customHeight="1">
      <c r="C30" s="44">
        <f>SUM(C9:C29)</f>
        <v>0</v>
      </c>
      <c r="D30" s="45" t="e">
        <f>SUM(D9:D29)</f>
        <v>#DIV/0!</v>
      </c>
      <c r="E30" s="47">
        <f>AVERAGE(E9:E29)</f>
        <v>0</v>
      </c>
      <c r="F30" s="48" t="e">
        <f>SUM(F9:F29)</f>
        <v>#DIV/0!</v>
      </c>
      <c r="G30" s="49" t="e">
        <f>IF(F30&gt;=Parámetros!$C$3,"Innovación",IF(F30&gt;=Parámetros!$C$4,"Integración",IF(F30&gt;=Parámetros!$C$5,"Exploración",IF(F30&gt;=0,"Sin desarrollar"))))</f>
        <v>#DIV/0!</v>
      </c>
    </row>
  </sheetData>
  <sheetProtection password="D00B" sheet="1"/>
  <mergeCells count="11">
    <mergeCell ref="A18:A22"/>
    <mergeCell ref="A1:G1"/>
    <mergeCell ref="A2:G2"/>
    <mergeCell ref="A3:G3"/>
    <mergeCell ref="A4:G4"/>
    <mergeCell ref="A5:G5"/>
    <mergeCell ref="A23:A28"/>
    <mergeCell ref="A6:G6"/>
    <mergeCell ref="A7:G7"/>
    <mergeCell ref="A10:A13"/>
    <mergeCell ref="A14:A17"/>
  </mergeCells>
  <printOptions horizontalCentered="1"/>
  <pageMargins left="0.3937007874015748" right="0.3937007874015748" top="0.3937007874015748" bottom="0.3937007874015748" header="0.5118110236220472" footer="0.5118110236220472"/>
  <pageSetup horizontalDpi="600" verticalDpi="600" orientation="landscape" r:id="rId2"/>
  <drawing r:id="rId1"/>
</worksheet>
</file>

<file path=xl/worksheets/sheet8.xml><?xml version="1.0" encoding="utf-8"?>
<worksheet xmlns="http://schemas.openxmlformats.org/spreadsheetml/2006/main" xmlns:r="http://schemas.openxmlformats.org/officeDocument/2006/relationships">
  <dimension ref="A1:F11"/>
  <sheetViews>
    <sheetView zoomScale="90" zoomScaleNormal="90" zoomScalePageLayoutView="0" workbookViewId="0" topLeftCell="A1">
      <selection activeCell="A1" sqref="A1"/>
    </sheetView>
  </sheetViews>
  <sheetFormatPr defaultColWidth="11.421875" defaultRowHeight="12.75"/>
  <cols>
    <col min="1" max="16384" width="11.421875" style="25" customWidth="1"/>
  </cols>
  <sheetData>
    <row r="1" ht="12.75">
      <c r="A1" s="30"/>
    </row>
    <row r="2" spans="2:4" ht="13.5" customHeight="1">
      <c r="B2" s="22" t="s">
        <v>136</v>
      </c>
      <c r="C2" s="22" t="s">
        <v>137</v>
      </c>
      <c r="D2" s="22" t="s">
        <v>16</v>
      </c>
    </row>
    <row r="3" spans="1:4" ht="13.5" customHeight="1">
      <c r="A3" s="25" t="s">
        <v>52</v>
      </c>
      <c r="B3" s="22">
        <v>5</v>
      </c>
      <c r="C3" s="23">
        <v>4</v>
      </c>
      <c r="D3" s="24">
        <f>C3/B3</f>
        <v>0.8</v>
      </c>
    </row>
    <row r="4" spans="1:4" ht="13.5" customHeight="1">
      <c r="A4" s="25" t="s">
        <v>51</v>
      </c>
      <c r="B4" s="22">
        <v>3</v>
      </c>
      <c r="C4" s="23">
        <v>2.3</v>
      </c>
      <c r="D4" s="24">
        <f>C4/B4</f>
        <v>0.7666666666666666</v>
      </c>
    </row>
    <row r="5" spans="1:4" ht="13.5" customHeight="1">
      <c r="A5" s="25" t="s">
        <v>50</v>
      </c>
      <c r="B5" s="22">
        <v>1</v>
      </c>
      <c r="C5" s="23">
        <v>0.75</v>
      </c>
      <c r="D5" s="24">
        <f>C5/B5</f>
        <v>0.75</v>
      </c>
    </row>
    <row r="7" spans="1:2" ht="13.5" customHeight="1">
      <c r="A7" s="25" t="s">
        <v>138</v>
      </c>
      <c r="B7" s="31">
        <v>0.1</v>
      </c>
    </row>
    <row r="8" spans="1:2" ht="13.5" customHeight="1">
      <c r="A8" s="25" t="s">
        <v>139</v>
      </c>
      <c r="B8" s="31">
        <v>0.1</v>
      </c>
    </row>
    <row r="10" spans="2:6" ht="13.5" customHeight="1">
      <c r="B10" s="22" t="s">
        <v>140</v>
      </c>
      <c r="C10" s="22" t="s">
        <v>141</v>
      </c>
      <c r="D10" s="22" t="s">
        <v>142</v>
      </c>
      <c r="E10" s="22" t="s">
        <v>143</v>
      </c>
      <c r="F10" s="22" t="s">
        <v>48</v>
      </c>
    </row>
    <row r="11" spans="1:6" ht="13.5" customHeight="1">
      <c r="A11" s="25" t="s">
        <v>144</v>
      </c>
      <c r="B11" s="22">
        <f>SUM('2. Gestión Académica'!A4:A42)</f>
        <v>12</v>
      </c>
      <c r="C11" s="22">
        <f>+SUM('3. Gestión Comunidad'!A4:A39)</f>
        <v>10</v>
      </c>
      <c r="D11" s="22">
        <f>+SUM('4. Gestión Admin y Finan'!A4:A48)</f>
        <v>13</v>
      </c>
      <c r="E11" s="22">
        <f>SUM('5. Gestión Directiva'!A4:A62)</f>
        <v>21</v>
      </c>
      <c r="F11" s="22">
        <f>SUM(B11:E11)</f>
        <v>56</v>
      </c>
    </row>
  </sheetData>
  <sheetProtection password="D00B" sheet="1"/>
  <printOptions/>
  <pageMargins left="0.7875" right="0.7875" top="1.05277777777778" bottom="1.05277777777778" header="0.7875" footer="0.7875"/>
  <pageSetup orientation="portrait" r:id="rId1"/>
  <headerFooter>
    <oddHeader>&amp;C&amp;"Times New Roman,Normal"&amp;12&amp;A</oddHeader>
    <oddFooter>&amp;C&amp;"Times New Roman,Normal"&amp;12Página &amp;P</oddFooter>
  </headerFooter>
</worksheet>
</file>

<file path=xl/worksheets/sheet9.xml><?xml version="1.0" encoding="utf-8"?>
<worksheet xmlns="http://schemas.openxmlformats.org/spreadsheetml/2006/main" xmlns:r="http://schemas.openxmlformats.org/officeDocument/2006/relationships">
  <dimension ref="A1:D11"/>
  <sheetViews>
    <sheetView zoomScalePageLayoutView="0" workbookViewId="0" topLeftCell="A1">
      <selection activeCell="A7" sqref="A7"/>
    </sheetView>
  </sheetViews>
  <sheetFormatPr defaultColWidth="11.421875" defaultRowHeight="12.75"/>
  <cols>
    <col min="1" max="1" width="32.7109375" style="0" customWidth="1"/>
    <col min="2" max="2" width="20.8515625" style="0" customWidth="1"/>
    <col min="3" max="3" width="83.7109375" style="0" customWidth="1"/>
  </cols>
  <sheetData>
    <row r="1" spans="1:3" ht="12.75">
      <c r="A1" s="151" t="s">
        <v>175</v>
      </c>
      <c r="B1" s="151"/>
      <c r="C1" s="151"/>
    </row>
    <row r="2" spans="1:3" ht="12.75">
      <c r="A2" s="113"/>
      <c r="B2" s="113"/>
      <c r="C2" s="113"/>
    </row>
    <row r="3" spans="1:4" ht="57.75" customHeight="1">
      <c r="A3" s="115" t="s">
        <v>166</v>
      </c>
      <c r="B3" s="112" t="s">
        <v>174</v>
      </c>
      <c r="C3" s="116" t="s">
        <v>173</v>
      </c>
      <c r="D3" s="111"/>
    </row>
    <row r="4" spans="1:3" ht="19.5" customHeight="1">
      <c r="A4" s="114" t="s">
        <v>167</v>
      </c>
      <c r="B4" s="117"/>
      <c r="C4" s="148"/>
    </row>
    <row r="5" spans="1:3" ht="19.5" customHeight="1">
      <c r="A5" s="114" t="s">
        <v>168</v>
      </c>
      <c r="B5" s="117"/>
      <c r="C5" s="149"/>
    </row>
    <row r="6" spans="1:3" ht="19.5" customHeight="1">
      <c r="A6" s="114" t="s">
        <v>177</v>
      </c>
      <c r="B6" s="117"/>
      <c r="C6" s="149"/>
    </row>
    <row r="7" spans="1:3" ht="19.5" customHeight="1">
      <c r="A7" s="114" t="s">
        <v>169</v>
      </c>
      <c r="B7" s="117"/>
      <c r="C7" s="149"/>
    </row>
    <row r="8" spans="1:3" ht="19.5" customHeight="1">
      <c r="A8" s="114" t="s">
        <v>170</v>
      </c>
      <c r="B8" s="117"/>
      <c r="C8" s="149"/>
    </row>
    <row r="9" spans="1:3" ht="19.5" customHeight="1">
      <c r="A9" s="114" t="s">
        <v>171</v>
      </c>
      <c r="B9" s="117"/>
      <c r="C9" s="149"/>
    </row>
    <row r="10" spans="1:3" ht="19.5" customHeight="1">
      <c r="A10" s="114" t="s">
        <v>172</v>
      </c>
      <c r="B10" s="117"/>
      <c r="C10" s="150"/>
    </row>
    <row r="11" ht="19.5" customHeight="1">
      <c r="B11" s="118">
        <f>B4+B5+B6+B7+B8+B9+B10</f>
        <v>0</v>
      </c>
    </row>
  </sheetData>
  <sheetProtection/>
  <mergeCells count="2">
    <mergeCell ref="C4:C10"/>
    <mergeCell ref="A1:C1"/>
  </mergeCells>
  <printOptions/>
  <pageMargins left="0.7086614173228347" right="0.7086614173228347" top="0.7480314960629921" bottom="0.7480314960629921" header="0.31496062992125984" footer="0.31496062992125984"/>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Matriz de Valoración del Uso Educativo de las TIC en la Gestión Escolar</dc:title>
  <dc:subject>Programa TemáTICas</dc:subject>
  <dc:creator>ulises</dc:creator>
  <cp:keywords>TemáTICas MEN Unicauca</cp:keywords>
  <dc:description>Este archivo se entrega con una licencia Creative Commons Reconocimiento - No Comercial. Más información en: http://creativecommons.org/licenses/by-nc/2.5/co/</dc:description>
  <cp:lastModifiedBy>RADIOSEDBOYACA</cp:lastModifiedBy>
  <cp:lastPrinted>2017-04-05T19:48:08Z</cp:lastPrinted>
  <dcterms:created xsi:type="dcterms:W3CDTF">2013-10-06T20:43:20Z</dcterms:created>
  <dcterms:modified xsi:type="dcterms:W3CDTF">2017-05-17T21:42:19Z</dcterms:modified>
  <cp:category/>
  <cp:version/>
  <cp:contentType/>
  <cp:contentStatus/>
  <cp:revision>2</cp:revision>
</cp:coreProperties>
</file>

<file path=docProps/custom.xml><?xml version="1.0" encoding="utf-8"?>
<Properties xmlns="http://schemas.openxmlformats.org/officeDocument/2006/custom-properties" xmlns:vt="http://schemas.openxmlformats.org/officeDocument/2006/docPropsVTypes"/>
</file>