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SEB\Desktop\Convocatoras 2024\"/>
    </mc:Choice>
  </mc:AlternateContent>
  <xr:revisionPtr revIDLastSave="0" documentId="13_ncr:1_{812F9190-C9F7-4B21-9308-6BBED5258E4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SULT-FINAL" sheetId="1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10" i="18" l="1"/>
  <c r="R10" i="18" s="1"/>
  <c r="T10" i="18" s="1"/>
  <c r="M10" i="18"/>
  <c r="N10" i="18" s="1"/>
  <c r="J10" i="18"/>
  <c r="K10" i="18" s="1"/>
  <c r="O10" i="18" s="1"/>
  <c r="S10" i="18" s="1"/>
  <c r="U10" i="18" s="1"/>
</calcChain>
</file>

<file path=xl/sharedStrings.xml><?xml version="1.0" encoding="utf-8"?>
<sst xmlns="http://schemas.openxmlformats.org/spreadsheetml/2006/main" count="45" uniqueCount="43">
  <si>
    <t>N°</t>
  </si>
  <si>
    <t>N° CÉDULA</t>
  </si>
  <si>
    <t>RESULTADO FINAL</t>
  </si>
  <si>
    <t xml:space="preserve">OBSERVACIONES </t>
  </si>
  <si>
    <t xml:space="preserve">SECRETARÍA DE EDUCACIÓN DE BOYACÁ - PLANTA CENTRAL </t>
  </si>
  <si>
    <t xml:space="preserve">ETAPA CLASIFICATORIA </t>
  </si>
  <si>
    <t>SECRETARÍA DE EDUCACIÓN DE BOYACÁ</t>
  </si>
  <si>
    <t>No. de Horas</t>
  </si>
  <si>
    <t>Puntaje</t>
  </si>
  <si>
    <t>Años</t>
  </si>
  <si>
    <t>Profesional</t>
  </si>
  <si>
    <t>Técnico</t>
  </si>
  <si>
    <t>Tecnólogo</t>
  </si>
  <si>
    <t>Total</t>
  </si>
  <si>
    <t>Especialización</t>
  </si>
  <si>
    <t>EDUCACIÓN FORMAL</t>
  </si>
  <si>
    <t xml:space="preserve">RESULTADO REQUISITOS HABILITANTES </t>
  </si>
  <si>
    <t>Porcentaje (70%)</t>
  </si>
  <si>
    <t>Porcentaje (30%)</t>
  </si>
  <si>
    <t>EDUCACIÓN NO FORMAL</t>
  </si>
  <si>
    <t>Total Estudios (%)</t>
  </si>
  <si>
    <t>Total Experiencia (%)</t>
  </si>
  <si>
    <t>ESTUDIOS</t>
  </si>
  <si>
    <t>EXPERIENCIA LABORAL</t>
  </si>
  <si>
    <t>Director Administrativo y Financiero</t>
  </si>
  <si>
    <t>Valoración Estudios (70%)</t>
  </si>
  <si>
    <t>Valoración Laboral (30%)</t>
  </si>
  <si>
    <t>TITULOS</t>
  </si>
  <si>
    <t xml:space="preserve">Elaboró:  RAUL ARMANDO REYES AYALA.  Profesional Universitario (E) Gestión de personal. </t>
  </si>
  <si>
    <t>Revisó: EFRAÍN MELO BECERRA, Profesional Especializado (E) Gestión de Personal</t>
  </si>
  <si>
    <t>HABILITADO</t>
  </si>
  <si>
    <t xml:space="preserve"> VACANTE TEMPORAL AUXILIAR ADMINISTRATIVO CÓDIGO 407, GRADO 17</t>
  </si>
  <si>
    <t>CARGO</t>
  </si>
  <si>
    <t>EDDYE YARIK REYES GRISALES</t>
  </si>
  <si>
    <t>Secretario de Educación de Boyacá</t>
  </si>
  <si>
    <t>EDWARD HERNANDO CONTRERAS BOLIVAR</t>
  </si>
  <si>
    <t xml:space="preserve">Revisó y Aprobó: CLAUDIA IDALY AVILA TIBACUY.  Subdirectora de Talento Humano.   </t>
  </si>
  <si>
    <t>RESULTADOS PRELIMINARES CONVOCATORIA 09 DEL 02 DE MAYO DE 2024</t>
  </si>
  <si>
    <t>BACHILLER ACDADEMICO, TÉCNICO LABORAL CONTABILIDAD Y FINANZAS</t>
  </si>
  <si>
    <t>AUXILIAR DE SERVICIOS GENERALES</t>
  </si>
  <si>
    <t>X</t>
  </si>
  <si>
    <t>PRESELECCIONADO:  46366899</t>
  </si>
  <si>
    <t>Tunja, 14 de Mayo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</si>
</sst>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8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b/>
      <sz val="8"/>
      <color rgb="FF313A46"/>
      <name val="Arial"/>
      <family val="2"/>
    </font>
    <font>
      <sz val="8"/>
      <color theme="1"/>
      <name val="Arial"/>
      <family val="2"/>
    </font>
    <font>
      <b/>
      <sz val="10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4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3" fillId="8" borderId="3" xfId="0" applyFont="1" applyFill="1" applyBorder="1" applyAlignment="1">
      <alignment horizontal="center" vertical="center" wrapText="1"/>
    </xf>
    <xf numFmtId="1" fontId="3" fillId="9" borderId="3" xfId="0" applyNumberFormat="1" applyFont="1" applyFill="1" applyBorder="1" applyAlignment="1">
      <alignment horizontal="center" vertical="center" wrapText="1"/>
    </xf>
    <xf numFmtId="164" fontId="3" fillId="9" borderId="3" xfId="0" applyNumberFormat="1" applyFont="1" applyFill="1" applyBorder="1" applyAlignment="1">
      <alignment horizontal="center" vertical="center" wrapText="1"/>
    </xf>
    <xf numFmtId="1" fontId="3" fillId="0" borderId="3" xfId="0" applyNumberFormat="1" applyFont="1" applyBorder="1" applyAlignment="1">
      <alignment horizontal="center" vertical="center" wrapText="1"/>
    </xf>
    <xf numFmtId="164" fontId="2" fillId="5" borderId="3" xfId="0" applyNumberFormat="1" applyFont="1" applyFill="1" applyBorder="1" applyAlignment="1">
      <alignment horizontal="center" vertical="center" wrapText="1"/>
    </xf>
    <xf numFmtId="1" fontId="3" fillId="4" borderId="3" xfId="0" applyNumberFormat="1" applyFont="1" applyFill="1" applyBorder="1" applyAlignment="1">
      <alignment horizontal="center" vertical="center" wrapText="1"/>
    </xf>
    <xf numFmtId="164" fontId="2" fillId="4" borderId="3" xfId="0" applyNumberFormat="1" applyFont="1" applyFill="1" applyBorder="1" applyAlignment="1">
      <alignment horizontal="center" vertical="center" wrapText="1"/>
    </xf>
    <xf numFmtId="164" fontId="3" fillId="5" borderId="3" xfId="0" applyNumberFormat="1" applyFont="1" applyFill="1" applyBorder="1" applyAlignment="1">
      <alignment horizontal="center" vertical="center" wrapText="1"/>
    </xf>
    <xf numFmtId="164" fontId="2" fillId="6" borderId="3" xfId="0" applyNumberFormat="1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5" fillId="3" borderId="3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textRotation="90" wrapText="1"/>
    </xf>
    <xf numFmtId="1" fontId="3" fillId="9" borderId="5" xfId="0" applyNumberFormat="1" applyFont="1" applyFill="1" applyBorder="1" applyAlignment="1">
      <alignment horizontal="center" vertical="center" textRotation="90" wrapText="1"/>
    </xf>
    <xf numFmtId="1" fontId="3" fillId="0" borderId="5" xfId="0" applyNumberFormat="1" applyFont="1" applyBorder="1" applyAlignment="1">
      <alignment horizontal="center" vertical="center" textRotation="90" wrapText="1"/>
    </xf>
    <xf numFmtId="0" fontId="3" fillId="0" borderId="5" xfId="0" applyFont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textRotation="90" wrapText="1"/>
    </xf>
    <xf numFmtId="0" fontId="3" fillId="5" borderId="5" xfId="0" applyFont="1" applyFill="1" applyBorder="1" applyAlignment="1">
      <alignment horizontal="center" vertical="center" wrapText="1"/>
    </xf>
    <xf numFmtId="1" fontId="2" fillId="6" borderId="5" xfId="0" applyNumberFormat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vertical="center" wrapText="1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7" borderId="3" xfId="0" applyFont="1" applyFill="1" applyBorder="1" applyAlignment="1">
      <alignment horizontal="center" vertical="center" wrapText="1"/>
    </xf>
    <xf numFmtId="0" fontId="3" fillId="7" borderId="5" xfId="0" applyFont="1" applyFill="1" applyBorder="1" applyAlignment="1">
      <alignment horizontal="center" vertical="center" wrapText="1"/>
    </xf>
    <xf numFmtId="1" fontId="3" fillId="5" borderId="3" xfId="0" applyNumberFormat="1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4" borderId="3" xfId="0" applyFont="1" applyFill="1" applyBorder="1" applyAlignment="1">
      <alignment horizontal="center" vertical="center" wrapText="1"/>
    </xf>
    <xf numFmtId="1" fontId="2" fillId="6" borderId="3" xfId="0" applyNumberFormat="1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1" fontId="2" fillId="5" borderId="3" xfId="0" applyNumberFormat="1" applyFont="1" applyFill="1" applyBorder="1" applyAlignment="1">
      <alignment horizontal="center" vertical="center" textRotation="90" wrapText="1"/>
    </xf>
    <xf numFmtId="1" fontId="2" fillId="5" borderId="5" xfId="0" applyNumberFormat="1" applyFont="1" applyFill="1" applyBorder="1" applyAlignment="1">
      <alignment horizontal="center" vertical="center" textRotation="90" wrapText="1"/>
    </xf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A6F96D"/>
      <color rgb="FF99FF66"/>
      <color rgb="FFFFFF99"/>
      <color rgb="FF66FFFF"/>
      <color rgb="FF66CCFF"/>
      <color rgb="FFFFCC99"/>
      <color rgb="FFFF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Y26"/>
  <sheetViews>
    <sheetView tabSelected="1" workbookViewId="0">
      <selection activeCell="F16" sqref="F16"/>
    </sheetView>
  </sheetViews>
  <sheetFormatPr baseColWidth="10" defaultRowHeight="12" x14ac:dyDescent="0.25"/>
  <cols>
    <col min="1" max="1" width="4" style="2" customWidth="1"/>
    <col min="2" max="2" width="11.140625" style="17" customWidth="1"/>
    <col min="3" max="3" width="37.140625" style="18" customWidth="1"/>
    <col min="4" max="4" width="19.5703125" style="17" customWidth="1"/>
    <col min="5" max="5" width="17.7109375" style="2" customWidth="1"/>
    <col min="6" max="9" width="3.140625" style="2" bestFit="1" customWidth="1"/>
    <col min="10" max="11" width="4.28515625" style="2" customWidth="1"/>
    <col min="12" max="12" width="6.42578125" style="2" customWidth="1"/>
    <col min="13" max="15" width="5.7109375" style="2" customWidth="1"/>
    <col min="16" max="16" width="5.28515625" style="2" bestFit="1" customWidth="1"/>
    <col min="17" max="17" width="7" style="2" bestFit="1" customWidth="1"/>
    <col min="18" max="18" width="7" style="2" customWidth="1"/>
    <col min="19" max="19" width="11.28515625" style="2" customWidth="1"/>
    <col min="20" max="20" width="9.28515625" style="2" bestFit="1" customWidth="1"/>
    <col min="21" max="21" width="7.5703125" style="2" customWidth="1"/>
    <col min="22" max="22" width="24.7109375" style="2" customWidth="1"/>
    <col min="23" max="23" width="11.42578125" style="2" hidden="1" customWidth="1"/>
    <col min="24" max="16384" width="11.42578125" style="2"/>
  </cols>
  <sheetData>
    <row r="1" spans="1:25" ht="12.75" x14ac:dyDescent="0.25">
      <c r="A1" s="41" t="s">
        <v>6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</row>
    <row r="2" spans="1:25" ht="12.75" x14ac:dyDescent="0.25">
      <c r="A2" s="41" t="s">
        <v>37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</row>
    <row r="3" spans="1:25" ht="12.75" x14ac:dyDescent="0.25">
      <c r="A3" s="41" t="s">
        <v>4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</row>
    <row r="4" spans="1:25" ht="12.75" x14ac:dyDescent="0.25">
      <c r="A4" s="41" t="s">
        <v>31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</row>
    <row r="5" spans="1:25" ht="15.75" customHeight="1" x14ac:dyDescent="0.25">
      <c r="A5" s="16"/>
      <c r="B5" s="16"/>
      <c r="C5" s="20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</row>
    <row r="6" spans="1:25" x14ac:dyDescent="0.25">
      <c r="A6" s="4" t="s">
        <v>42</v>
      </c>
      <c r="E6" s="16"/>
      <c r="F6" s="42" t="s">
        <v>5</v>
      </c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16"/>
      <c r="S6" s="16"/>
      <c r="T6" s="16"/>
    </row>
    <row r="7" spans="1:25" ht="18.75" customHeight="1" x14ac:dyDescent="0.25">
      <c r="A7" s="34" t="s">
        <v>0</v>
      </c>
      <c r="B7" s="35" t="s">
        <v>1</v>
      </c>
      <c r="C7" s="36" t="s">
        <v>27</v>
      </c>
      <c r="D7" s="35" t="s">
        <v>32</v>
      </c>
      <c r="E7" s="37" t="s">
        <v>16</v>
      </c>
      <c r="F7" s="39" t="s">
        <v>22</v>
      </c>
      <c r="G7" s="39"/>
      <c r="H7" s="39"/>
      <c r="I7" s="39"/>
      <c r="J7" s="39"/>
      <c r="K7" s="39"/>
      <c r="L7" s="39"/>
      <c r="M7" s="39"/>
      <c r="N7" s="39"/>
      <c r="O7" s="39"/>
      <c r="P7" s="43" t="s">
        <v>23</v>
      </c>
      <c r="Q7" s="43"/>
      <c r="R7" s="43"/>
      <c r="S7" s="44" t="s">
        <v>2</v>
      </c>
      <c r="T7" s="44"/>
      <c r="U7" s="44"/>
      <c r="V7" s="34" t="s">
        <v>3</v>
      </c>
    </row>
    <row r="8" spans="1:25" ht="24" customHeight="1" x14ac:dyDescent="0.25">
      <c r="A8" s="34"/>
      <c r="B8" s="35"/>
      <c r="C8" s="40"/>
      <c r="D8" s="35"/>
      <c r="E8" s="37"/>
      <c r="F8" s="39" t="s">
        <v>15</v>
      </c>
      <c r="G8" s="39"/>
      <c r="H8" s="39"/>
      <c r="I8" s="39"/>
      <c r="J8" s="39"/>
      <c r="K8" s="39"/>
      <c r="L8" s="39" t="s">
        <v>19</v>
      </c>
      <c r="M8" s="39"/>
      <c r="N8" s="39"/>
      <c r="O8" s="46" t="s">
        <v>20</v>
      </c>
      <c r="P8" s="43"/>
      <c r="Q8" s="43"/>
      <c r="R8" s="43"/>
      <c r="S8" s="44"/>
      <c r="T8" s="44"/>
      <c r="U8" s="44"/>
      <c r="V8" s="34"/>
    </row>
    <row r="9" spans="1:25" ht="96.75" customHeight="1" x14ac:dyDescent="0.25">
      <c r="A9" s="34"/>
      <c r="B9" s="36"/>
      <c r="C9" s="40"/>
      <c r="D9" s="36"/>
      <c r="E9" s="38"/>
      <c r="F9" s="25" t="s">
        <v>14</v>
      </c>
      <c r="G9" s="25" t="s">
        <v>10</v>
      </c>
      <c r="H9" s="25" t="s">
        <v>12</v>
      </c>
      <c r="I9" s="25" t="s">
        <v>11</v>
      </c>
      <c r="J9" s="26" t="s">
        <v>8</v>
      </c>
      <c r="K9" s="26" t="s">
        <v>17</v>
      </c>
      <c r="L9" s="27" t="s">
        <v>7</v>
      </c>
      <c r="M9" s="26" t="s">
        <v>8</v>
      </c>
      <c r="N9" s="26" t="s">
        <v>18</v>
      </c>
      <c r="O9" s="47"/>
      <c r="P9" s="28" t="s">
        <v>9</v>
      </c>
      <c r="Q9" s="29" t="s">
        <v>8</v>
      </c>
      <c r="R9" s="30" t="s">
        <v>21</v>
      </c>
      <c r="S9" s="31" t="s">
        <v>25</v>
      </c>
      <c r="T9" s="31" t="s">
        <v>26</v>
      </c>
      <c r="U9" s="32" t="s">
        <v>13</v>
      </c>
      <c r="V9" s="45"/>
    </row>
    <row r="10" spans="1:25" ht="25.5" x14ac:dyDescent="0.25">
      <c r="A10" s="15">
        <v>1</v>
      </c>
      <c r="B10" s="33">
        <v>46366899</v>
      </c>
      <c r="C10" s="21" t="s">
        <v>38</v>
      </c>
      <c r="D10" s="24" t="s">
        <v>39</v>
      </c>
      <c r="E10" s="5" t="s">
        <v>30</v>
      </c>
      <c r="F10" s="19"/>
      <c r="G10" s="19"/>
      <c r="H10" s="19"/>
      <c r="I10" s="19" t="s">
        <v>40</v>
      </c>
      <c r="J10" s="6">
        <f>IF(F10="X",100,0)+IF(G10="X",80,0)+IF(H10="X",50,0)+IF(I10="X",20,0)</f>
        <v>20</v>
      </c>
      <c r="K10" s="7">
        <f>(J10*70)/250</f>
        <v>5.6</v>
      </c>
      <c r="L10" s="8">
        <v>160</v>
      </c>
      <c r="M10" s="6">
        <f>IF(L10&gt;700,100,IF(L10&gt;600,90,IF(L10&gt;500,80,IF(L10&gt;400,72,IF(L10&gt;300,64,IF(L10&gt;250,56,IF(L10&gt;200,48,IF(L10&gt;150,40,IF(L10&gt;100,32,IF(L10&gt;50,24,IF(L10&gt;20,16,IF(L10&gt;=10,8,0))))))))))))</f>
        <v>40</v>
      </c>
      <c r="N10" s="7">
        <f>(M10*30)/100</f>
        <v>12</v>
      </c>
      <c r="O10" s="9">
        <f>K10+N10</f>
        <v>17.600000000000001</v>
      </c>
      <c r="P10" s="8">
        <v>20</v>
      </c>
      <c r="Q10" s="10">
        <f>IF(P10&gt;=20,100,P10*5)</f>
        <v>100</v>
      </c>
      <c r="R10" s="11">
        <f>Q10*0.3</f>
        <v>30</v>
      </c>
      <c r="S10" s="12">
        <f t="shared" ref="S10" si="0">O10*0.7</f>
        <v>12.32</v>
      </c>
      <c r="T10" s="12">
        <f t="shared" ref="T10" si="1">R10</f>
        <v>30</v>
      </c>
      <c r="U10" s="13">
        <f>S10+T10</f>
        <v>42.32</v>
      </c>
      <c r="V10" s="14"/>
    </row>
    <row r="11" spans="1:25" x14ac:dyDescent="0.25">
      <c r="A11" s="48"/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</row>
    <row r="12" spans="1:25" ht="18" customHeight="1" x14ac:dyDescent="0.25">
      <c r="A12" s="49" t="s">
        <v>41</v>
      </c>
      <c r="B12" s="49"/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1"/>
      <c r="X12" s="1"/>
      <c r="Y12" s="1"/>
    </row>
    <row r="13" spans="1:25" ht="18" customHeight="1" x14ac:dyDescent="0.25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1"/>
      <c r="X13" s="1"/>
      <c r="Y13" s="1"/>
    </row>
    <row r="14" spans="1:25" ht="18" customHeight="1" x14ac:dyDescent="0.25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1"/>
      <c r="X14" s="1"/>
      <c r="Y14" s="1"/>
    </row>
    <row r="15" spans="1:25" ht="21.75" customHeight="1" x14ac:dyDescent="0.2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</row>
    <row r="16" spans="1:25" ht="21.75" customHeight="1" x14ac:dyDescent="0.25">
      <c r="A16" s="22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23"/>
      <c r="P16" s="23"/>
      <c r="Q16" s="23"/>
      <c r="R16" s="23"/>
      <c r="S16" s="23"/>
      <c r="T16" s="3"/>
      <c r="U16" s="3"/>
      <c r="V16" s="3"/>
    </row>
    <row r="17" spans="1:19" ht="15" customHeight="1" x14ac:dyDescent="0.25">
      <c r="A17" s="50" t="s">
        <v>33</v>
      </c>
      <c r="B17" s="51"/>
      <c r="C17" s="51"/>
      <c r="D17" s="51"/>
      <c r="O17" s="42" t="s">
        <v>35</v>
      </c>
      <c r="P17" s="42"/>
      <c r="Q17" s="42"/>
      <c r="R17" s="42"/>
      <c r="S17" s="42"/>
    </row>
    <row r="18" spans="1:19" ht="15" customHeight="1" x14ac:dyDescent="0.25">
      <c r="A18" s="52" t="s">
        <v>34</v>
      </c>
      <c r="B18" s="52"/>
      <c r="C18" s="52"/>
      <c r="D18" s="52"/>
      <c r="O18" s="52" t="s">
        <v>24</v>
      </c>
      <c r="P18" s="52"/>
      <c r="Q18" s="52"/>
      <c r="R18" s="52"/>
      <c r="S18" s="52"/>
    </row>
    <row r="19" spans="1:19" x14ac:dyDescent="0.25">
      <c r="B19" s="2"/>
      <c r="C19" s="2"/>
      <c r="D19" s="2"/>
    </row>
    <row r="20" spans="1:19" ht="12" customHeight="1" x14ac:dyDescent="0.25">
      <c r="B20" s="2"/>
      <c r="C20" s="2"/>
      <c r="D20" s="2"/>
    </row>
    <row r="21" spans="1:19" ht="3.75" customHeight="1" x14ac:dyDescent="0.25">
      <c r="B21" s="2"/>
      <c r="C21" s="2"/>
      <c r="D21" s="2"/>
    </row>
    <row r="22" spans="1:19" x14ac:dyDescent="0.25">
      <c r="A22" s="2" t="s">
        <v>36</v>
      </c>
    </row>
    <row r="24" spans="1:19" x14ac:dyDescent="0.25">
      <c r="A24" s="2" t="s">
        <v>29</v>
      </c>
    </row>
    <row r="26" spans="1:19" x14ac:dyDescent="0.25">
      <c r="A26" s="2" t="s">
        <v>28</v>
      </c>
    </row>
  </sheetData>
  <mergeCells count="23">
    <mergeCell ref="A11:V11"/>
    <mergeCell ref="A12:V12"/>
    <mergeCell ref="A17:D17"/>
    <mergeCell ref="A18:D18"/>
    <mergeCell ref="O17:S17"/>
    <mergeCell ref="O18:S18"/>
    <mergeCell ref="P7:R8"/>
    <mergeCell ref="S7:U8"/>
    <mergeCell ref="V7:V9"/>
    <mergeCell ref="F8:K8"/>
    <mergeCell ref="L8:N8"/>
    <mergeCell ref="O8:O9"/>
    <mergeCell ref="A1:V1"/>
    <mergeCell ref="A2:V2"/>
    <mergeCell ref="A3:V3"/>
    <mergeCell ref="A4:V4"/>
    <mergeCell ref="F6:Q6"/>
    <mergeCell ref="A7:A9"/>
    <mergeCell ref="B7:B9"/>
    <mergeCell ref="D7:D9"/>
    <mergeCell ref="E7:E9"/>
    <mergeCell ref="F7:O7"/>
    <mergeCell ref="C7:C9"/>
  </mergeCells>
  <dataValidations count="1">
    <dataValidation type="list" allowBlank="1" showInputMessage="1" showErrorMessage="1" sqref="F10:I10" xr:uid="{647805DD-B23F-4F68-A77E-9A6DD228A49F}">
      <formula1>#REF!</formula1>
    </dataValidation>
  </dataValidations>
  <pageMargins left="0.51181102362204722" right="0.51181102362204722" top="0.74803149606299213" bottom="0.74803149606299213" header="0.31496062992125984" footer="0.31496062992125984"/>
  <pageSetup paperSize="256" scale="7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RESULT-FINAL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RAUL</dc:creator>
  <cp:lastModifiedBy>AdminSEB</cp:lastModifiedBy>
  <cp:lastPrinted>2024-05-14T15:04:06Z</cp:lastPrinted>
  <dcterms:created xsi:type="dcterms:W3CDTF">2014-11-12T13:04:09Z</dcterms:created>
  <dcterms:modified xsi:type="dcterms:W3CDTF">2024-05-14T15:25:12Z</dcterms:modified>
</cp:coreProperties>
</file>